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浜田陸協関係\20浜田市陸協記録会\"/>
    </mc:Choice>
  </mc:AlternateContent>
  <xr:revisionPtr revIDLastSave="0" documentId="13_ncr:1_{57D429CB-66AA-48AF-9084-D5A2DDDC2180}" xr6:coauthVersionLast="47" xr6:coauthVersionMax="47" xr10:uidLastSave="{00000000-0000-0000-0000-000000000000}"/>
  <bookViews>
    <workbookView xWindow="-120" yWindow="-120" windowWidth="29040" windowHeight="15840" tabRatio="870" activeTab="3" xr2:uid="{00000000-000D-0000-FFFF-FFFF00000000}"/>
  </bookViews>
  <sheets>
    <sheet name="必ず入力してください!!" sheetId="11" r:id="rId1"/>
    <sheet name="小男申込" sheetId="2" r:id="rId2"/>
    <sheet name="小女申込" sheetId="5" r:id="rId3"/>
    <sheet name="小男子一覧印刷用" sheetId="8" r:id="rId4"/>
    <sheet name="小女子一覧印刷用" sheetId="10" r:id="rId5"/>
  </sheets>
  <definedNames>
    <definedName name="_xlnm.Print_Area" localSheetId="4">小女子一覧印刷用!$B$4:$N$58</definedName>
    <definedName name="_xlnm.Print_Area" localSheetId="2">小女申込!$B$9:$F$20</definedName>
    <definedName name="_xlnm.Print_Area" localSheetId="3">小男子一覧印刷用!$B$4:$N$58</definedName>
    <definedName name="_xlnm.Print_Area" localSheetId="1">小男申込!$B$9:$F$20</definedName>
  </definedNames>
  <calcPr calcId="181029"/>
</workbook>
</file>

<file path=xl/calcChain.xml><?xml version="1.0" encoding="utf-8"?>
<calcChain xmlns="http://schemas.openxmlformats.org/spreadsheetml/2006/main">
  <c r="H20" i="10" l="1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18" i="10"/>
  <c r="H48" i="10"/>
  <c r="H19" i="10"/>
  <c r="H16" i="10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3" i="8"/>
  <c r="H22" i="8"/>
  <c r="H21" i="8"/>
  <c r="H20" i="8"/>
  <c r="H18" i="8"/>
  <c r="H24" i="8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M71" i="10"/>
  <c r="G71" i="10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M71" i="8"/>
  <c r="G71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D2" i="2"/>
  <c r="C2" i="2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C2" i="5"/>
  <c r="E6" i="10"/>
  <c r="E6" i="8"/>
  <c r="E61" i="8" s="1"/>
  <c r="B1" i="5"/>
  <c r="B1" i="2"/>
  <c r="G205" i="5"/>
  <c r="G197" i="5"/>
  <c r="G189" i="5"/>
  <c r="G181" i="5"/>
  <c r="G173" i="5"/>
  <c r="G165" i="5"/>
  <c r="G157" i="5"/>
  <c r="G149" i="5"/>
  <c r="G141" i="5"/>
  <c r="G133" i="5"/>
  <c r="G125" i="5"/>
  <c r="G117" i="5"/>
  <c r="G109" i="5"/>
  <c r="G101" i="5"/>
  <c r="G93" i="5"/>
  <c r="G85" i="5"/>
  <c r="G77" i="5"/>
  <c r="G69" i="5"/>
  <c r="G61" i="5"/>
  <c r="G53" i="5"/>
  <c r="G45" i="5"/>
  <c r="G37" i="5"/>
  <c r="G29" i="5"/>
  <c r="G21" i="5"/>
  <c r="G13" i="5"/>
  <c r="R9" i="5"/>
  <c r="S9" i="5"/>
  <c r="T9" i="5"/>
  <c r="R10" i="5"/>
  <c r="G10" i="5" s="1"/>
  <c r="S10" i="5"/>
  <c r="T10" i="5"/>
  <c r="R11" i="5"/>
  <c r="G11" i="5" s="1"/>
  <c r="S11" i="5"/>
  <c r="T11" i="5"/>
  <c r="R12" i="5"/>
  <c r="G12" i="5" s="1"/>
  <c r="S12" i="5"/>
  <c r="T12" i="5"/>
  <c r="R13" i="5"/>
  <c r="S13" i="5"/>
  <c r="T13" i="5"/>
  <c r="R14" i="5"/>
  <c r="S14" i="5"/>
  <c r="T14" i="5"/>
  <c r="G14" i="5" s="1"/>
  <c r="R15" i="5"/>
  <c r="G15" i="5" s="1"/>
  <c r="S15" i="5"/>
  <c r="T15" i="5"/>
  <c r="R16" i="5"/>
  <c r="S16" i="5"/>
  <c r="T16" i="5"/>
  <c r="G16" i="5" s="1"/>
  <c r="R17" i="5"/>
  <c r="S17" i="5"/>
  <c r="G17" i="5" s="1"/>
  <c r="T17" i="5"/>
  <c r="R18" i="5"/>
  <c r="G18" i="5" s="1"/>
  <c r="S18" i="5"/>
  <c r="T18" i="5"/>
  <c r="R19" i="5"/>
  <c r="G19" i="5" s="1"/>
  <c r="S19" i="5"/>
  <c r="T19" i="5"/>
  <c r="R20" i="5"/>
  <c r="G20" i="5" s="1"/>
  <c r="S20" i="5"/>
  <c r="T20" i="5"/>
  <c r="R21" i="5"/>
  <c r="S21" i="5"/>
  <c r="T21" i="5"/>
  <c r="R22" i="5"/>
  <c r="S22" i="5"/>
  <c r="T22" i="5"/>
  <c r="G22" i="5" s="1"/>
  <c r="R23" i="5"/>
  <c r="G23" i="5" s="1"/>
  <c r="S23" i="5"/>
  <c r="T23" i="5"/>
  <c r="R24" i="5"/>
  <c r="S24" i="5"/>
  <c r="T24" i="5"/>
  <c r="G24" i="5" s="1"/>
  <c r="R25" i="5"/>
  <c r="S25" i="5"/>
  <c r="G25" i="5" s="1"/>
  <c r="T25" i="5"/>
  <c r="R26" i="5"/>
  <c r="G26" i="5" s="1"/>
  <c r="S26" i="5"/>
  <c r="T26" i="5"/>
  <c r="R27" i="5"/>
  <c r="G27" i="5" s="1"/>
  <c r="S27" i="5"/>
  <c r="T27" i="5"/>
  <c r="R28" i="5"/>
  <c r="G28" i="5" s="1"/>
  <c r="S28" i="5"/>
  <c r="T28" i="5"/>
  <c r="R29" i="5"/>
  <c r="S29" i="5"/>
  <c r="T29" i="5"/>
  <c r="R30" i="5"/>
  <c r="S30" i="5"/>
  <c r="T30" i="5"/>
  <c r="G30" i="5" s="1"/>
  <c r="R31" i="5"/>
  <c r="G31" i="5" s="1"/>
  <c r="S31" i="5"/>
  <c r="T31" i="5"/>
  <c r="R32" i="5"/>
  <c r="S32" i="5"/>
  <c r="T32" i="5"/>
  <c r="G32" i="5" s="1"/>
  <c r="R33" i="5"/>
  <c r="G33" i="5" s="1"/>
  <c r="S33" i="5"/>
  <c r="T33" i="5"/>
  <c r="R34" i="5"/>
  <c r="G34" i="5" s="1"/>
  <c r="S34" i="5"/>
  <c r="T34" i="5"/>
  <c r="R35" i="5"/>
  <c r="G35" i="5" s="1"/>
  <c r="S35" i="5"/>
  <c r="T35" i="5"/>
  <c r="R36" i="5"/>
  <c r="G36" i="5" s="1"/>
  <c r="S36" i="5"/>
  <c r="T36" i="5"/>
  <c r="R37" i="5"/>
  <c r="S37" i="5"/>
  <c r="T37" i="5"/>
  <c r="R38" i="5"/>
  <c r="S38" i="5"/>
  <c r="T38" i="5"/>
  <c r="G38" i="5" s="1"/>
  <c r="R39" i="5"/>
  <c r="G39" i="5" s="1"/>
  <c r="S39" i="5"/>
  <c r="T39" i="5"/>
  <c r="R40" i="5"/>
  <c r="S40" i="5"/>
  <c r="T40" i="5"/>
  <c r="G40" i="5" s="1"/>
  <c r="R41" i="5"/>
  <c r="G41" i="5" s="1"/>
  <c r="S41" i="5"/>
  <c r="T41" i="5"/>
  <c r="R42" i="5"/>
  <c r="G42" i="5" s="1"/>
  <c r="S42" i="5"/>
  <c r="T42" i="5"/>
  <c r="R43" i="5"/>
  <c r="G43" i="5" s="1"/>
  <c r="S43" i="5"/>
  <c r="T43" i="5"/>
  <c r="R44" i="5"/>
  <c r="G44" i="5" s="1"/>
  <c r="S44" i="5"/>
  <c r="T44" i="5"/>
  <c r="R45" i="5"/>
  <c r="S45" i="5"/>
  <c r="T45" i="5"/>
  <c r="R46" i="5"/>
  <c r="S46" i="5"/>
  <c r="T46" i="5"/>
  <c r="G46" i="5" s="1"/>
  <c r="R47" i="5"/>
  <c r="G47" i="5" s="1"/>
  <c r="S47" i="5"/>
  <c r="T47" i="5"/>
  <c r="R48" i="5"/>
  <c r="S48" i="5"/>
  <c r="T48" i="5"/>
  <c r="G48" i="5" s="1"/>
  <c r="R49" i="5"/>
  <c r="G49" i="5" s="1"/>
  <c r="H71" i="10" s="1"/>
  <c r="S49" i="5"/>
  <c r="T49" i="5"/>
  <c r="R50" i="5"/>
  <c r="G50" i="5" s="1"/>
  <c r="S50" i="5"/>
  <c r="T50" i="5"/>
  <c r="R51" i="5"/>
  <c r="G51" i="5" s="1"/>
  <c r="S51" i="5"/>
  <c r="T51" i="5"/>
  <c r="R52" i="5"/>
  <c r="G52" i="5" s="1"/>
  <c r="S52" i="5"/>
  <c r="T52" i="5"/>
  <c r="R53" i="5"/>
  <c r="S53" i="5"/>
  <c r="T53" i="5"/>
  <c r="R54" i="5"/>
  <c r="S54" i="5"/>
  <c r="T54" i="5"/>
  <c r="G54" i="5" s="1"/>
  <c r="R55" i="5"/>
  <c r="G55" i="5" s="1"/>
  <c r="S55" i="5"/>
  <c r="T55" i="5"/>
  <c r="R56" i="5"/>
  <c r="S56" i="5"/>
  <c r="T56" i="5"/>
  <c r="G56" i="5" s="1"/>
  <c r="R57" i="5"/>
  <c r="G57" i="5" s="1"/>
  <c r="S57" i="5"/>
  <c r="T57" i="5"/>
  <c r="R58" i="5"/>
  <c r="G58" i="5" s="1"/>
  <c r="S58" i="5"/>
  <c r="T58" i="5"/>
  <c r="R59" i="5"/>
  <c r="G59" i="5" s="1"/>
  <c r="S59" i="5"/>
  <c r="T59" i="5"/>
  <c r="R60" i="5"/>
  <c r="G60" i="5" s="1"/>
  <c r="S60" i="5"/>
  <c r="T60" i="5"/>
  <c r="R61" i="5"/>
  <c r="S61" i="5"/>
  <c r="T61" i="5"/>
  <c r="R62" i="5"/>
  <c r="S62" i="5"/>
  <c r="T62" i="5"/>
  <c r="G62" i="5" s="1"/>
  <c r="R63" i="5"/>
  <c r="G63" i="5" s="1"/>
  <c r="S63" i="5"/>
  <c r="T63" i="5"/>
  <c r="R64" i="5"/>
  <c r="S64" i="5"/>
  <c r="T64" i="5"/>
  <c r="G64" i="5" s="1"/>
  <c r="R65" i="5"/>
  <c r="G65" i="5" s="1"/>
  <c r="S65" i="5"/>
  <c r="T65" i="5"/>
  <c r="R66" i="5"/>
  <c r="G66" i="5" s="1"/>
  <c r="S66" i="5"/>
  <c r="T66" i="5"/>
  <c r="R67" i="5"/>
  <c r="G67" i="5" s="1"/>
  <c r="S67" i="5"/>
  <c r="T67" i="5"/>
  <c r="R68" i="5"/>
  <c r="G68" i="5" s="1"/>
  <c r="S68" i="5"/>
  <c r="T68" i="5"/>
  <c r="R69" i="5"/>
  <c r="S69" i="5"/>
  <c r="T69" i="5"/>
  <c r="R70" i="5"/>
  <c r="S70" i="5"/>
  <c r="T70" i="5"/>
  <c r="G70" i="5" s="1"/>
  <c r="R71" i="5"/>
  <c r="G71" i="5" s="1"/>
  <c r="S71" i="5"/>
  <c r="T71" i="5"/>
  <c r="R72" i="5"/>
  <c r="S72" i="5"/>
  <c r="T72" i="5"/>
  <c r="G72" i="5" s="1"/>
  <c r="R73" i="5"/>
  <c r="G73" i="5" s="1"/>
  <c r="S73" i="5"/>
  <c r="T73" i="5"/>
  <c r="R74" i="5"/>
  <c r="G74" i="5" s="1"/>
  <c r="S74" i="5"/>
  <c r="T74" i="5"/>
  <c r="R75" i="5"/>
  <c r="G75" i="5" s="1"/>
  <c r="S75" i="5"/>
  <c r="T75" i="5"/>
  <c r="R76" i="5"/>
  <c r="G76" i="5" s="1"/>
  <c r="S76" i="5"/>
  <c r="T76" i="5"/>
  <c r="R77" i="5"/>
  <c r="S77" i="5"/>
  <c r="T77" i="5"/>
  <c r="R78" i="5"/>
  <c r="S78" i="5"/>
  <c r="T78" i="5"/>
  <c r="G78" i="5" s="1"/>
  <c r="R79" i="5"/>
  <c r="G79" i="5" s="1"/>
  <c r="S79" i="5"/>
  <c r="T79" i="5"/>
  <c r="R80" i="5"/>
  <c r="S80" i="5"/>
  <c r="T80" i="5"/>
  <c r="G80" i="5" s="1"/>
  <c r="R81" i="5"/>
  <c r="G81" i="5" s="1"/>
  <c r="S81" i="5"/>
  <c r="T81" i="5"/>
  <c r="R82" i="5"/>
  <c r="G82" i="5" s="1"/>
  <c r="S82" i="5"/>
  <c r="T82" i="5"/>
  <c r="R83" i="5"/>
  <c r="G83" i="5" s="1"/>
  <c r="S83" i="5"/>
  <c r="T83" i="5"/>
  <c r="R84" i="5"/>
  <c r="G84" i="5" s="1"/>
  <c r="S84" i="5"/>
  <c r="T84" i="5"/>
  <c r="R85" i="5"/>
  <c r="S85" i="5"/>
  <c r="T85" i="5"/>
  <c r="R86" i="5"/>
  <c r="S86" i="5"/>
  <c r="T86" i="5"/>
  <c r="G86" i="5" s="1"/>
  <c r="R87" i="5"/>
  <c r="G87" i="5" s="1"/>
  <c r="S87" i="5"/>
  <c r="T87" i="5"/>
  <c r="R88" i="5"/>
  <c r="S88" i="5"/>
  <c r="T88" i="5"/>
  <c r="G88" i="5" s="1"/>
  <c r="R89" i="5"/>
  <c r="G89" i="5" s="1"/>
  <c r="S89" i="5"/>
  <c r="T89" i="5"/>
  <c r="R90" i="5"/>
  <c r="G90" i="5" s="1"/>
  <c r="S90" i="5"/>
  <c r="T90" i="5"/>
  <c r="R91" i="5"/>
  <c r="G91" i="5" s="1"/>
  <c r="S91" i="5"/>
  <c r="T91" i="5"/>
  <c r="R92" i="5"/>
  <c r="G92" i="5" s="1"/>
  <c r="S92" i="5"/>
  <c r="T92" i="5"/>
  <c r="R93" i="5"/>
  <c r="S93" i="5"/>
  <c r="T93" i="5"/>
  <c r="R94" i="5"/>
  <c r="S94" i="5"/>
  <c r="T94" i="5"/>
  <c r="G94" i="5" s="1"/>
  <c r="R95" i="5"/>
  <c r="G95" i="5" s="1"/>
  <c r="S95" i="5"/>
  <c r="T95" i="5"/>
  <c r="R96" i="5"/>
  <c r="S96" i="5"/>
  <c r="T96" i="5"/>
  <c r="G96" i="5" s="1"/>
  <c r="R97" i="5"/>
  <c r="G97" i="5" s="1"/>
  <c r="S97" i="5"/>
  <c r="T97" i="5"/>
  <c r="R98" i="5"/>
  <c r="G98" i="5" s="1"/>
  <c r="S98" i="5"/>
  <c r="T98" i="5"/>
  <c r="R99" i="5"/>
  <c r="G99" i="5" s="1"/>
  <c r="S99" i="5"/>
  <c r="T99" i="5"/>
  <c r="R100" i="5"/>
  <c r="G100" i="5" s="1"/>
  <c r="S100" i="5"/>
  <c r="T100" i="5"/>
  <c r="R101" i="5"/>
  <c r="S101" i="5"/>
  <c r="T101" i="5"/>
  <c r="R102" i="5"/>
  <c r="S102" i="5"/>
  <c r="T102" i="5"/>
  <c r="G102" i="5" s="1"/>
  <c r="R103" i="5"/>
  <c r="G103" i="5" s="1"/>
  <c r="S103" i="5"/>
  <c r="T103" i="5"/>
  <c r="R104" i="5"/>
  <c r="S104" i="5"/>
  <c r="T104" i="5"/>
  <c r="G104" i="5" s="1"/>
  <c r="R105" i="5"/>
  <c r="G105" i="5" s="1"/>
  <c r="S105" i="5"/>
  <c r="T105" i="5"/>
  <c r="R106" i="5"/>
  <c r="G106" i="5" s="1"/>
  <c r="S106" i="5"/>
  <c r="T106" i="5"/>
  <c r="R107" i="5"/>
  <c r="G107" i="5" s="1"/>
  <c r="S107" i="5"/>
  <c r="T107" i="5"/>
  <c r="R108" i="5"/>
  <c r="G108" i="5" s="1"/>
  <c r="S108" i="5"/>
  <c r="T108" i="5"/>
  <c r="R109" i="5"/>
  <c r="S109" i="5"/>
  <c r="T109" i="5"/>
  <c r="R110" i="5"/>
  <c r="S110" i="5"/>
  <c r="T110" i="5"/>
  <c r="G110" i="5" s="1"/>
  <c r="R111" i="5"/>
  <c r="G111" i="5" s="1"/>
  <c r="S111" i="5"/>
  <c r="T111" i="5"/>
  <c r="R112" i="5"/>
  <c r="S112" i="5"/>
  <c r="T112" i="5"/>
  <c r="G112" i="5" s="1"/>
  <c r="R113" i="5"/>
  <c r="G113" i="5" s="1"/>
  <c r="S113" i="5"/>
  <c r="T113" i="5"/>
  <c r="R114" i="5"/>
  <c r="G114" i="5" s="1"/>
  <c r="S114" i="5"/>
  <c r="T114" i="5"/>
  <c r="R115" i="5"/>
  <c r="G115" i="5" s="1"/>
  <c r="S115" i="5"/>
  <c r="T115" i="5"/>
  <c r="R116" i="5"/>
  <c r="G116" i="5" s="1"/>
  <c r="S116" i="5"/>
  <c r="T116" i="5"/>
  <c r="R117" i="5"/>
  <c r="S117" i="5"/>
  <c r="T117" i="5"/>
  <c r="R118" i="5"/>
  <c r="S118" i="5"/>
  <c r="T118" i="5"/>
  <c r="G118" i="5" s="1"/>
  <c r="R119" i="5"/>
  <c r="G119" i="5" s="1"/>
  <c r="S119" i="5"/>
  <c r="T119" i="5"/>
  <c r="R120" i="5"/>
  <c r="S120" i="5"/>
  <c r="T120" i="5"/>
  <c r="G120" i="5" s="1"/>
  <c r="R121" i="5"/>
  <c r="G121" i="5" s="1"/>
  <c r="S121" i="5"/>
  <c r="T121" i="5"/>
  <c r="R122" i="5"/>
  <c r="G122" i="5" s="1"/>
  <c r="S122" i="5"/>
  <c r="T122" i="5"/>
  <c r="R123" i="5"/>
  <c r="G123" i="5" s="1"/>
  <c r="S123" i="5"/>
  <c r="T123" i="5"/>
  <c r="R124" i="5"/>
  <c r="G124" i="5" s="1"/>
  <c r="S124" i="5"/>
  <c r="T124" i="5"/>
  <c r="R125" i="5"/>
  <c r="S125" i="5"/>
  <c r="T125" i="5"/>
  <c r="R126" i="5"/>
  <c r="S126" i="5"/>
  <c r="T126" i="5"/>
  <c r="G126" i="5" s="1"/>
  <c r="R127" i="5"/>
  <c r="G127" i="5" s="1"/>
  <c r="S127" i="5"/>
  <c r="T127" i="5"/>
  <c r="R128" i="5"/>
  <c r="S128" i="5"/>
  <c r="T128" i="5"/>
  <c r="G128" i="5" s="1"/>
  <c r="R129" i="5"/>
  <c r="G129" i="5" s="1"/>
  <c r="S129" i="5"/>
  <c r="T129" i="5"/>
  <c r="R130" i="5"/>
  <c r="G130" i="5" s="1"/>
  <c r="S130" i="5"/>
  <c r="T130" i="5"/>
  <c r="R131" i="5"/>
  <c r="G131" i="5" s="1"/>
  <c r="S131" i="5"/>
  <c r="T131" i="5"/>
  <c r="R132" i="5"/>
  <c r="G132" i="5" s="1"/>
  <c r="S132" i="5"/>
  <c r="T132" i="5"/>
  <c r="R133" i="5"/>
  <c r="S133" i="5"/>
  <c r="T133" i="5"/>
  <c r="R134" i="5"/>
  <c r="S134" i="5"/>
  <c r="T134" i="5"/>
  <c r="G134" i="5" s="1"/>
  <c r="R135" i="5"/>
  <c r="G135" i="5" s="1"/>
  <c r="S135" i="5"/>
  <c r="T135" i="5"/>
  <c r="R136" i="5"/>
  <c r="S136" i="5"/>
  <c r="T136" i="5"/>
  <c r="G136" i="5" s="1"/>
  <c r="R137" i="5"/>
  <c r="G137" i="5" s="1"/>
  <c r="S137" i="5"/>
  <c r="T137" i="5"/>
  <c r="R138" i="5"/>
  <c r="G138" i="5" s="1"/>
  <c r="S138" i="5"/>
  <c r="T138" i="5"/>
  <c r="R139" i="5"/>
  <c r="G139" i="5" s="1"/>
  <c r="S139" i="5"/>
  <c r="T139" i="5"/>
  <c r="R140" i="5"/>
  <c r="G140" i="5" s="1"/>
  <c r="S140" i="5"/>
  <c r="T140" i="5"/>
  <c r="R141" i="5"/>
  <c r="S141" i="5"/>
  <c r="T141" i="5"/>
  <c r="R142" i="5"/>
  <c r="S142" i="5"/>
  <c r="T142" i="5"/>
  <c r="G142" i="5" s="1"/>
  <c r="R143" i="5"/>
  <c r="G143" i="5" s="1"/>
  <c r="S143" i="5"/>
  <c r="T143" i="5"/>
  <c r="R144" i="5"/>
  <c r="S144" i="5"/>
  <c r="T144" i="5"/>
  <c r="G144" i="5" s="1"/>
  <c r="R145" i="5"/>
  <c r="G145" i="5" s="1"/>
  <c r="S145" i="5"/>
  <c r="T145" i="5"/>
  <c r="R146" i="5"/>
  <c r="G146" i="5" s="1"/>
  <c r="S146" i="5"/>
  <c r="T146" i="5"/>
  <c r="R147" i="5"/>
  <c r="G147" i="5" s="1"/>
  <c r="S147" i="5"/>
  <c r="T147" i="5"/>
  <c r="R148" i="5"/>
  <c r="G148" i="5" s="1"/>
  <c r="S148" i="5"/>
  <c r="T148" i="5"/>
  <c r="R149" i="5"/>
  <c r="S149" i="5"/>
  <c r="T149" i="5"/>
  <c r="R150" i="5"/>
  <c r="S150" i="5"/>
  <c r="T150" i="5"/>
  <c r="G150" i="5" s="1"/>
  <c r="R151" i="5"/>
  <c r="G151" i="5" s="1"/>
  <c r="S151" i="5"/>
  <c r="T151" i="5"/>
  <c r="R152" i="5"/>
  <c r="S152" i="5"/>
  <c r="T152" i="5"/>
  <c r="G152" i="5" s="1"/>
  <c r="R153" i="5"/>
  <c r="G153" i="5" s="1"/>
  <c r="S153" i="5"/>
  <c r="T153" i="5"/>
  <c r="R154" i="5"/>
  <c r="G154" i="5" s="1"/>
  <c r="S154" i="5"/>
  <c r="T154" i="5"/>
  <c r="R155" i="5"/>
  <c r="G155" i="5" s="1"/>
  <c r="S155" i="5"/>
  <c r="T155" i="5"/>
  <c r="R156" i="5"/>
  <c r="G156" i="5" s="1"/>
  <c r="S156" i="5"/>
  <c r="T156" i="5"/>
  <c r="R157" i="5"/>
  <c r="S157" i="5"/>
  <c r="T157" i="5"/>
  <c r="R158" i="5"/>
  <c r="S158" i="5"/>
  <c r="T158" i="5"/>
  <c r="G158" i="5" s="1"/>
  <c r="R159" i="5"/>
  <c r="G159" i="5" s="1"/>
  <c r="S159" i="5"/>
  <c r="T159" i="5"/>
  <c r="R160" i="5"/>
  <c r="S160" i="5"/>
  <c r="T160" i="5"/>
  <c r="G160" i="5" s="1"/>
  <c r="R161" i="5"/>
  <c r="G161" i="5" s="1"/>
  <c r="S161" i="5"/>
  <c r="T161" i="5"/>
  <c r="R162" i="5"/>
  <c r="G162" i="5" s="1"/>
  <c r="S162" i="5"/>
  <c r="T162" i="5"/>
  <c r="R163" i="5"/>
  <c r="G163" i="5" s="1"/>
  <c r="S163" i="5"/>
  <c r="T163" i="5"/>
  <c r="R164" i="5"/>
  <c r="G164" i="5" s="1"/>
  <c r="S164" i="5"/>
  <c r="T164" i="5"/>
  <c r="R165" i="5"/>
  <c r="S165" i="5"/>
  <c r="T165" i="5"/>
  <c r="R166" i="5"/>
  <c r="S166" i="5"/>
  <c r="T166" i="5"/>
  <c r="G166" i="5" s="1"/>
  <c r="R167" i="5"/>
  <c r="G167" i="5" s="1"/>
  <c r="S167" i="5"/>
  <c r="T167" i="5"/>
  <c r="R168" i="5"/>
  <c r="S168" i="5"/>
  <c r="T168" i="5"/>
  <c r="G168" i="5" s="1"/>
  <c r="R169" i="5"/>
  <c r="G169" i="5" s="1"/>
  <c r="S169" i="5"/>
  <c r="T169" i="5"/>
  <c r="R170" i="5"/>
  <c r="G170" i="5" s="1"/>
  <c r="S170" i="5"/>
  <c r="T170" i="5"/>
  <c r="R171" i="5"/>
  <c r="G171" i="5" s="1"/>
  <c r="S171" i="5"/>
  <c r="T171" i="5"/>
  <c r="R172" i="5"/>
  <c r="G172" i="5" s="1"/>
  <c r="S172" i="5"/>
  <c r="T172" i="5"/>
  <c r="R173" i="5"/>
  <c r="S173" i="5"/>
  <c r="T173" i="5"/>
  <c r="R174" i="5"/>
  <c r="S174" i="5"/>
  <c r="T174" i="5"/>
  <c r="G174" i="5" s="1"/>
  <c r="R175" i="5"/>
  <c r="G175" i="5" s="1"/>
  <c r="S175" i="5"/>
  <c r="T175" i="5"/>
  <c r="R176" i="5"/>
  <c r="S176" i="5"/>
  <c r="T176" i="5"/>
  <c r="G176" i="5" s="1"/>
  <c r="R177" i="5"/>
  <c r="G177" i="5" s="1"/>
  <c r="S177" i="5"/>
  <c r="T177" i="5"/>
  <c r="R178" i="5"/>
  <c r="G178" i="5" s="1"/>
  <c r="S178" i="5"/>
  <c r="T178" i="5"/>
  <c r="R179" i="5"/>
  <c r="G179" i="5" s="1"/>
  <c r="S179" i="5"/>
  <c r="T179" i="5"/>
  <c r="R180" i="5"/>
  <c r="G180" i="5" s="1"/>
  <c r="S180" i="5"/>
  <c r="T180" i="5"/>
  <c r="R181" i="5"/>
  <c r="S181" i="5"/>
  <c r="T181" i="5"/>
  <c r="R182" i="5"/>
  <c r="S182" i="5"/>
  <c r="T182" i="5"/>
  <c r="G182" i="5" s="1"/>
  <c r="R183" i="5"/>
  <c r="G183" i="5" s="1"/>
  <c r="S183" i="5"/>
  <c r="T183" i="5"/>
  <c r="R184" i="5"/>
  <c r="S184" i="5"/>
  <c r="G184" i="5" s="1"/>
  <c r="T184" i="5"/>
  <c r="R185" i="5"/>
  <c r="G185" i="5" s="1"/>
  <c r="S185" i="5"/>
  <c r="T185" i="5"/>
  <c r="R186" i="5"/>
  <c r="G186" i="5" s="1"/>
  <c r="S186" i="5"/>
  <c r="T186" i="5"/>
  <c r="R187" i="5"/>
  <c r="G187" i="5" s="1"/>
  <c r="S187" i="5"/>
  <c r="T187" i="5"/>
  <c r="R188" i="5"/>
  <c r="G188" i="5" s="1"/>
  <c r="S188" i="5"/>
  <c r="T188" i="5"/>
  <c r="R189" i="5"/>
  <c r="S189" i="5"/>
  <c r="T189" i="5"/>
  <c r="R190" i="5"/>
  <c r="S190" i="5"/>
  <c r="T190" i="5"/>
  <c r="G190" i="5" s="1"/>
  <c r="R191" i="5"/>
  <c r="G191" i="5" s="1"/>
  <c r="S191" i="5"/>
  <c r="T191" i="5"/>
  <c r="R192" i="5"/>
  <c r="G192" i="5" s="1"/>
  <c r="S192" i="5"/>
  <c r="T192" i="5"/>
  <c r="R193" i="5"/>
  <c r="G193" i="5" s="1"/>
  <c r="S193" i="5"/>
  <c r="T193" i="5"/>
  <c r="R194" i="5"/>
  <c r="G194" i="5" s="1"/>
  <c r="S194" i="5"/>
  <c r="T194" i="5"/>
  <c r="R195" i="5"/>
  <c r="G195" i="5" s="1"/>
  <c r="S195" i="5"/>
  <c r="T195" i="5"/>
  <c r="R196" i="5"/>
  <c r="G196" i="5" s="1"/>
  <c r="S196" i="5"/>
  <c r="T196" i="5"/>
  <c r="R197" i="5"/>
  <c r="S197" i="5"/>
  <c r="T197" i="5"/>
  <c r="R198" i="5"/>
  <c r="S198" i="5"/>
  <c r="T198" i="5"/>
  <c r="G198" i="5" s="1"/>
  <c r="R199" i="5"/>
  <c r="G199" i="5" s="1"/>
  <c r="S199" i="5"/>
  <c r="T199" i="5"/>
  <c r="R200" i="5"/>
  <c r="G200" i="5" s="1"/>
  <c r="S200" i="5"/>
  <c r="T200" i="5"/>
  <c r="R201" i="5"/>
  <c r="G201" i="5" s="1"/>
  <c r="S201" i="5"/>
  <c r="T201" i="5"/>
  <c r="R202" i="5"/>
  <c r="G202" i="5" s="1"/>
  <c r="S202" i="5"/>
  <c r="T202" i="5"/>
  <c r="R203" i="5"/>
  <c r="G203" i="5" s="1"/>
  <c r="S203" i="5"/>
  <c r="T203" i="5"/>
  <c r="R204" i="5"/>
  <c r="G204" i="5" s="1"/>
  <c r="S204" i="5"/>
  <c r="T204" i="5"/>
  <c r="R205" i="5"/>
  <c r="S205" i="5"/>
  <c r="T205" i="5"/>
  <c r="R206" i="5"/>
  <c r="S206" i="5"/>
  <c r="T206" i="5"/>
  <c r="G206" i="5" s="1"/>
  <c r="R207" i="5"/>
  <c r="G207" i="5" s="1"/>
  <c r="S207" i="5"/>
  <c r="T207" i="5"/>
  <c r="R208" i="5"/>
  <c r="G208" i="5" s="1"/>
  <c r="S208" i="5"/>
  <c r="T208" i="5"/>
  <c r="T8" i="5"/>
  <c r="S8" i="5"/>
  <c r="R8" i="5"/>
  <c r="G8" i="5" s="1"/>
  <c r="G204" i="2"/>
  <c r="G203" i="2"/>
  <c r="G196" i="2"/>
  <c r="G195" i="2"/>
  <c r="G188" i="2"/>
  <c r="G187" i="2"/>
  <c r="G180" i="2"/>
  <c r="G179" i="2"/>
  <c r="G172" i="2"/>
  <c r="G171" i="2"/>
  <c r="G164" i="2"/>
  <c r="G163" i="2"/>
  <c r="G156" i="2"/>
  <c r="G155" i="2"/>
  <c r="G148" i="2"/>
  <c r="G147" i="2"/>
  <c r="G140" i="2"/>
  <c r="G139" i="2"/>
  <c r="G134" i="2"/>
  <c r="G132" i="2"/>
  <c r="G131" i="2"/>
  <c r="G126" i="2"/>
  <c r="G124" i="2"/>
  <c r="G123" i="2"/>
  <c r="G118" i="2"/>
  <c r="G116" i="2"/>
  <c r="G115" i="2"/>
  <c r="G110" i="2"/>
  <c r="G108" i="2"/>
  <c r="G107" i="2"/>
  <c r="G102" i="2"/>
  <c r="G100" i="2"/>
  <c r="G99" i="2"/>
  <c r="G94" i="2"/>
  <c r="G92" i="2"/>
  <c r="G91" i="2"/>
  <c r="G86" i="2"/>
  <c r="G84" i="2"/>
  <c r="G83" i="2"/>
  <c r="G78" i="2"/>
  <c r="G76" i="2"/>
  <c r="G75" i="2"/>
  <c r="G70" i="2"/>
  <c r="G68" i="2"/>
  <c r="G67" i="2"/>
  <c r="G62" i="2"/>
  <c r="G60" i="2"/>
  <c r="G59" i="2"/>
  <c r="G54" i="2"/>
  <c r="G52" i="2"/>
  <c r="G51" i="2"/>
  <c r="G46" i="2"/>
  <c r="G44" i="2"/>
  <c r="G43" i="2"/>
  <c r="G38" i="2"/>
  <c r="G36" i="2"/>
  <c r="G35" i="2"/>
  <c r="G30" i="2"/>
  <c r="G28" i="2"/>
  <c r="G27" i="2"/>
  <c r="G22" i="2"/>
  <c r="G20" i="2"/>
  <c r="G19" i="2"/>
  <c r="G14" i="2"/>
  <c r="G12" i="2"/>
  <c r="G11" i="2"/>
  <c r="R9" i="2"/>
  <c r="S9" i="2"/>
  <c r="T9" i="2"/>
  <c r="R10" i="2"/>
  <c r="S10" i="2"/>
  <c r="G10" i="2" s="1"/>
  <c r="T10" i="2"/>
  <c r="R11" i="2"/>
  <c r="S11" i="2"/>
  <c r="T11" i="2"/>
  <c r="R12" i="2"/>
  <c r="S12" i="2"/>
  <c r="T12" i="2"/>
  <c r="R13" i="2"/>
  <c r="G13" i="2" s="1"/>
  <c r="S13" i="2"/>
  <c r="T13" i="2"/>
  <c r="R14" i="2"/>
  <c r="S14" i="2"/>
  <c r="T14" i="2"/>
  <c r="R15" i="2"/>
  <c r="G15" i="2" s="1"/>
  <c r="S15" i="2"/>
  <c r="T15" i="2"/>
  <c r="R16" i="2"/>
  <c r="G16" i="2" s="1"/>
  <c r="S16" i="2"/>
  <c r="T16" i="2"/>
  <c r="R17" i="2"/>
  <c r="G17" i="2" s="1"/>
  <c r="S17" i="2"/>
  <c r="T17" i="2"/>
  <c r="R18" i="2"/>
  <c r="S18" i="2"/>
  <c r="G18" i="2" s="1"/>
  <c r="T18" i="2"/>
  <c r="R19" i="2"/>
  <c r="S19" i="2"/>
  <c r="T19" i="2"/>
  <c r="R20" i="2"/>
  <c r="S20" i="2"/>
  <c r="T20" i="2"/>
  <c r="R21" i="2"/>
  <c r="G21" i="2" s="1"/>
  <c r="S21" i="2"/>
  <c r="T21" i="2"/>
  <c r="R22" i="2"/>
  <c r="S22" i="2"/>
  <c r="T22" i="2"/>
  <c r="R23" i="2"/>
  <c r="G23" i="2" s="1"/>
  <c r="S23" i="2"/>
  <c r="T23" i="2"/>
  <c r="R24" i="2"/>
  <c r="G24" i="2" s="1"/>
  <c r="S24" i="2"/>
  <c r="T24" i="2"/>
  <c r="R25" i="2"/>
  <c r="G25" i="2" s="1"/>
  <c r="S25" i="2"/>
  <c r="T25" i="2"/>
  <c r="R26" i="2"/>
  <c r="S26" i="2"/>
  <c r="G26" i="2" s="1"/>
  <c r="T26" i="2"/>
  <c r="R27" i="2"/>
  <c r="S27" i="2"/>
  <c r="T27" i="2"/>
  <c r="R28" i="2"/>
  <c r="S28" i="2"/>
  <c r="T28" i="2"/>
  <c r="R29" i="2"/>
  <c r="G29" i="2" s="1"/>
  <c r="S29" i="2"/>
  <c r="T29" i="2"/>
  <c r="R30" i="2"/>
  <c r="S30" i="2"/>
  <c r="T30" i="2"/>
  <c r="R31" i="2"/>
  <c r="G31" i="2" s="1"/>
  <c r="S31" i="2"/>
  <c r="T31" i="2"/>
  <c r="R32" i="2"/>
  <c r="G32" i="2" s="1"/>
  <c r="S32" i="2"/>
  <c r="T32" i="2"/>
  <c r="R33" i="2"/>
  <c r="G33" i="2" s="1"/>
  <c r="S33" i="2"/>
  <c r="T33" i="2"/>
  <c r="R34" i="2"/>
  <c r="S34" i="2"/>
  <c r="G34" i="2" s="1"/>
  <c r="T34" i="2"/>
  <c r="R35" i="2"/>
  <c r="S35" i="2"/>
  <c r="T35" i="2"/>
  <c r="R36" i="2"/>
  <c r="S36" i="2"/>
  <c r="T36" i="2"/>
  <c r="R37" i="2"/>
  <c r="G37" i="2" s="1"/>
  <c r="S37" i="2"/>
  <c r="T37" i="2"/>
  <c r="R38" i="2"/>
  <c r="S38" i="2"/>
  <c r="T38" i="2"/>
  <c r="R39" i="2"/>
  <c r="G39" i="2" s="1"/>
  <c r="S39" i="2"/>
  <c r="T39" i="2"/>
  <c r="R40" i="2"/>
  <c r="G40" i="2" s="1"/>
  <c r="S40" i="2"/>
  <c r="T40" i="2"/>
  <c r="R41" i="2"/>
  <c r="G41" i="2" s="1"/>
  <c r="S41" i="2"/>
  <c r="T41" i="2"/>
  <c r="R42" i="2"/>
  <c r="S42" i="2"/>
  <c r="G42" i="2" s="1"/>
  <c r="T42" i="2"/>
  <c r="R43" i="2"/>
  <c r="S43" i="2"/>
  <c r="T43" i="2"/>
  <c r="R44" i="2"/>
  <c r="S44" i="2"/>
  <c r="T44" i="2"/>
  <c r="R45" i="2"/>
  <c r="G45" i="2" s="1"/>
  <c r="S45" i="2"/>
  <c r="T45" i="2"/>
  <c r="R46" i="2"/>
  <c r="S46" i="2"/>
  <c r="T46" i="2"/>
  <c r="R47" i="2"/>
  <c r="G47" i="2" s="1"/>
  <c r="S47" i="2"/>
  <c r="T47" i="2"/>
  <c r="R48" i="2"/>
  <c r="G48" i="2" s="1"/>
  <c r="S48" i="2"/>
  <c r="T48" i="2"/>
  <c r="R49" i="2"/>
  <c r="G49" i="2" s="1"/>
  <c r="S49" i="2"/>
  <c r="T49" i="2"/>
  <c r="R50" i="2"/>
  <c r="S50" i="2"/>
  <c r="G50" i="2" s="1"/>
  <c r="T50" i="2"/>
  <c r="R51" i="2"/>
  <c r="S51" i="2"/>
  <c r="T51" i="2"/>
  <c r="R52" i="2"/>
  <c r="S52" i="2"/>
  <c r="T52" i="2"/>
  <c r="R53" i="2"/>
  <c r="G53" i="2" s="1"/>
  <c r="S53" i="2"/>
  <c r="T53" i="2"/>
  <c r="R54" i="2"/>
  <c r="S54" i="2"/>
  <c r="T54" i="2"/>
  <c r="R55" i="2"/>
  <c r="G55" i="2" s="1"/>
  <c r="S55" i="2"/>
  <c r="T55" i="2"/>
  <c r="R56" i="2"/>
  <c r="G56" i="2" s="1"/>
  <c r="S56" i="2"/>
  <c r="T56" i="2"/>
  <c r="R57" i="2"/>
  <c r="G57" i="2" s="1"/>
  <c r="S57" i="2"/>
  <c r="T57" i="2"/>
  <c r="R58" i="2"/>
  <c r="S58" i="2"/>
  <c r="G58" i="2" s="1"/>
  <c r="T58" i="2"/>
  <c r="R59" i="2"/>
  <c r="S59" i="2"/>
  <c r="T59" i="2"/>
  <c r="R60" i="2"/>
  <c r="S60" i="2"/>
  <c r="T60" i="2"/>
  <c r="R61" i="2"/>
  <c r="G61" i="2" s="1"/>
  <c r="S61" i="2"/>
  <c r="T61" i="2"/>
  <c r="R62" i="2"/>
  <c r="S62" i="2"/>
  <c r="T62" i="2"/>
  <c r="R63" i="2"/>
  <c r="G63" i="2" s="1"/>
  <c r="S63" i="2"/>
  <c r="T63" i="2"/>
  <c r="R64" i="2"/>
  <c r="G64" i="2" s="1"/>
  <c r="S64" i="2"/>
  <c r="T64" i="2"/>
  <c r="R65" i="2"/>
  <c r="G65" i="2" s="1"/>
  <c r="S65" i="2"/>
  <c r="T65" i="2"/>
  <c r="R66" i="2"/>
  <c r="S66" i="2"/>
  <c r="G66" i="2" s="1"/>
  <c r="T66" i="2"/>
  <c r="R67" i="2"/>
  <c r="S67" i="2"/>
  <c r="T67" i="2"/>
  <c r="R68" i="2"/>
  <c r="S68" i="2"/>
  <c r="T68" i="2"/>
  <c r="R69" i="2"/>
  <c r="G69" i="2" s="1"/>
  <c r="S69" i="2"/>
  <c r="T69" i="2"/>
  <c r="R70" i="2"/>
  <c r="S70" i="2"/>
  <c r="T70" i="2"/>
  <c r="R71" i="2"/>
  <c r="G71" i="2" s="1"/>
  <c r="S71" i="2"/>
  <c r="T71" i="2"/>
  <c r="R72" i="2"/>
  <c r="G72" i="2" s="1"/>
  <c r="S72" i="2"/>
  <c r="T72" i="2"/>
  <c r="R73" i="2"/>
  <c r="G73" i="2" s="1"/>
  <c r="S73" i="2"/>
  <c r="T73" i="2"/>
  <c r="R74" i="2"/>
  <c r="S74" i="2"/>
  <c r="G74" i="2" s="1"/>
  <c r="T74" i="2"/>
  <c r="R75" i="2"/>
  <c r="S75" i="2"/>
  <c r="T75" i="2"/>
  <c r="R76" i="2"/>
  <c r="S76" i="2"/>
  <c r="T76" i="2"/>
  <c r="R77" i="2"/>
  <c r="G77" i="2" s="1"/>
  <c r="S77" i="2"/>
  <c r="T77" i="2"/>
  <c r="R78" i="2"/>
  <c r="S78" i="2"/>
  <c r="T78" i="2"/>
  <c r="R79" i="2"/>
  <c r="G79" i="2" s="1"/>
  <c r="S79" i="2"/>
  <c r="T79" i="2"/>
  <c r="R80" i="2"/>
  <c r="G80" i="2" s="1"/>
  <c r="S80" i="2"/>
  <c r="T80" i="2"/>
  <c r="R81" i="2"/>
  <c r="G81" i="2" s="1"/>
  <c r="S81" i="2"/>
  <c r="T81" i="2"/>
  <c r="R82" i="2"/>
  <c r="S82" i="2"/>
  <c r="G82" i="2" s="1"/>
  <c r="T82" i="2"/>
  <c r="R83" i="2"/>
  <c r="S83" i="2"/>
  <c r="T83" i="2"/>
  <c r="R84" i="2"/>
  <c r="S84" i="2"/>
  <c r="T84" i="2"/>
  <c r="R85" i="2"/>
  <c r="G85" i="2" s="1"/>
  <c r="S85" i="2"/>
  <c r="T85" i="2"/>
  <c r="R86" i="2"/>
  <c r="S86" i="2"/>
  <c r="T86" i="2"/>
  <c r="R87" i="2"/>
  <c r="G87" i="2" s="1"/>
  <c r="S87" i="2"/>
  <c r="T87" i="2"/>
  <c r="R88" i="2"/>
  <c r="G88" i="2" s="1"/>
  <c r="S88" i="2"/>
  <c r="T88" i="2"/>
  <c r="R89" i="2"/>
  <c r="G89" i="2" s="1"/>
  <c r="S89" i="2"/>
  <c r="T89" i="2"/>
  <c r="R90" i="2"/>
  <c r="S90" i="2"/>
  <c r="G90" i="2" s="1"/>
  <c r="T90" i="2"/>
  <c r="R91" i="2"/>
  <c r="S91" i="2"/>
  <c r="T91" i="2"/>
  <c r="R92" i="2"/>
  <c r="S92" i="2"/>
  <c r="T92" i="2"/>
  <c r="R93" i="2"/>
  <c r="G93" i="2" s="1"/>
  <c r="S93" i="2"/>
  <c r="T93" i="2"/>
  <c r="R94" i="2"/>
  <c r="S94" i="2"/>
  <c r="T94" i="2"/>
  <c r="R95" i="2"/>
  <c r="G95" i="2" s="1"/>
  <c r="S95" i="2"/>
  <c r="T95" i="2"/>
  <c r="R96" i="2"/>
  <c r="G96" i="2" s="1"/>
  <c r="S96" i="2"/>
  <c r="T96" i="2"/>
  <c r="R97" i="2"/>
  <c r="G97" i="2" s="1"/>
  <c r="S97" i="2"/>
  <c r="T97" i="2"/>
  <c r="R98" i="2"/>
  <c r="S98" i="2"/>
  <c r="G98" i="2" s="1"/>
  <c r="T98" i="2"/>
  <c r="R99" i="2"/>
  <c r="S99" i="2"/>
  <c r="T99" i="2"/>
  <c r="R100" i="2"/>
  <c r="S100" i="2"/>
  <c r="T100" i="2"/>
  <c r="R101" i="2"/>
  <c r="G101" i="2" s="1"/>
  <c r="S101" i="2"/>
  <c r="T101" i="2"/>
  <c r="R102" i="2"/>
  <c r="S102" i="2"/>
  <c r="T102" i="2"/>
  <c r="R103" i="2"/>
  <c r="G103" i="2" s="1"/>
  <c r="S103" i="2"/>
  <c r="T103" i="2"/>
  <c r="R104" i="2"/>
  <c r="G104" i="2" s="1"/>
  <c r="S104" i="2"/>
  <c r="T104" i="2"/>
  <c r="R105" i="2"/>
  <c r="G105" i="2" s="1"/>
  <c r="S105" i="2"/>
  <c r="T105" i="2"/>
  <c r="R106" i="2"/>
  <c r="S106" i="2"/>
  <c r="G106" i="2" s="1"/>
  <c r="T106" i="2"/>
  <c r="R107" i="2"/>
  <c r="S107" i="2"/>
  <c r="T107" i="2"/>
  <c r="R108" i="2"/>
  <c r="S108" i="2"/>
  <c r="T108" i="2"/>
  <c r="R109" i="2"/>
  <c r="G109" i="2" s="1"/>
  <c r="S109" i="2"/>
  <c r="T109" i="2"/>
  <c r="R110" i="2"/>
  <c r="S110" i="2"/>
  <c r="T110" i="2"/>
  <c r="R111" i="2"/>
  <c r="G111" i="2" s="1"/>
  <c r="S111" i="2"/>
  <c r="T111" i="2"/>
  <c r="R112" i="2"/>
  <c r="G112" i="2" s="1"/>
  <c r="S112" i="2"/>
  <c r="T112" i="2"/>
  <c r="R113" i="2"/>
  <c r="G113" i="2" s="1"/>
  <c r="S113" i="2"/>
  <c r="T113" i="2"/>
  <c r="R114" i="2"/>
  <c r="S114" i="2"/>
  <c r="G114" i="2" s="1"/>
  <c r="T114" i="2"/>
  <c r="R115" i="2"/>
  <c r="S115" i="2"/>
  <c r="T115" i="2"/>
  <c r="R116" i="2"/>
  <c r="S116" i="2"/>
  <c r="T116" i="2"/>
  <c r="R117" i="2"/>
  <c r="G117" i="2" s="1"/>
  <c r="S117" i="2"/>
  <c r="T117" i="2"/>
  <c r="R118" i="2"/>
  <c r="S118" i="2"/>
  <c r="T118" i="2"/>
  <c r="R119" i="2"/>
  <c r="G119" i="2" s="1"/>
  <c r="S119" i="2"/>
  <c r="T119" i="2"/>
  <c r="R120" i="2"/>
  <c r="G120" i="2" s="1"/>
  <c r="S120" i="2"/>
  <c r="T120" i="2"/>
  <c r="R121" i="2"/>
  <c r="G121" i="2" s="1"/>
  <c r="S121" i="2"/>
  <c r="T121" i="2"/>
  <c r="R122" i="2"/>
  <c r="S122" i="2"/>
  <c r="G122" i="2" s="1"/>
  <c r="T122" i="2"/>
  <c r="R123" i="2"/>
  <c r="S123" i="2"/>
  <c r="T123" i="2"/>
  <c r="R124" i="2"/>
  <c r="S124" i="2"/>
  <c r="T124" i="2"/>
  <c r="R125" i="2"/>
  <c r="G125" i="2" s="1"/>
  <c r="S125" i="2"/>
  <c r="T125" i="2"/>
  <c r="R126" i="2"/>
  <c r="S126" i="2"/>
  <c r="T126" i="2"/>
  <c r="R127" i="2"/>
  <c r="G127" i="2" s="1"/>
  <c r="S127" i="2"/>
  <c r="T127" i="2"/>
  <c r="R128" i="2"/>
  <c r="G128" i="2" s="1"/>
  <c r="S128" i="2"/>
  <c r="T128" i="2"/>
  <c r="R129" i="2"/>
  <c r="G129" i="2" s="1"/>
  <c r="S129" i="2"/>
  <c r="T129" i="2"/>
  <c r="R130" i="2"/>
  <c r="S130" i="2"/>
  <c r="G130" i="2" s="1"/>
  <c r="T130" i="2"/>
  <c r="R131" i="2"/>
  <c r="S131" i="2"/>
  <c r="T131" i="2"/>
  <c r="R132" i="2"/>
  <c r="S132" i="2"/>
  <c r="T132" i="2"/>
  <c r="R133" i="2"/>
  <c r="G133" i="2" s="1"/>
  <c r="S133" i="2"/>
  <c r="T133" i="2"/>
  <c r="R134" i="2"/>
  <c r="S134" i="2"/>
  <c r="T134" i="2"/>
  <c r="R135" i="2"/>
  <c r="G135" i="2" s="1"/>
  <c r="S135" i="2"/>
  <c r="T135" i="2"/>
  <c r="R136" i="2"/>
  <c r="G136" i="2" s="1"/>
  <c r="S136" i="2"/>
  <c r="T136" i="2"/>
  <c r="R137" i="2"/>
  <c r="G137" i="2" s="1"/>
  <c r="S137" i="2"/>
  <c r="T137" i="2"/>
  <c r="R138" i="2"/>
  <c r="S138" i="2"/>
  <c r="G138" i="2" s="1"/>
  <c r="T138" i="2"/>
  <c r="R139" i="2"/>
  <c r="S139" i="2"/>
  <c r="T139" i="2"/>
  <c r="R140" i="2"/>
  <c r="S140" i="2"/>
  <c r="T140" i="2"/>
  <c r="R141" i="2"/>
  <c r="G141" i="2" s="1"/>
  <c r="S141" i="2"/>
  <c r="T141" i="2"/>
  <c r="R142" i="2"/>
  <c r="G142" i="2" s="1"/>
  <c r="S142" i="2"/>
  <c r="T142" i="2"/>
  <c r="R143" i="2"/>
  <c r="G143" i="2" s="1"/>
  <c r="S143" i="2"/>
  <c r="T143" i="2"/>
  <c r="R144" i="2"/>
  <c r="G144" i="2" s="1"/>
  <c r="S144" i="2"/>
  <c r="T144" i="2"/>
  <c r="R145" i="2"/>
  <c r="G145" i="2" s="1"/>
  <c r="S145" i="2"/>
  <c r="T145" i="2"/>
  <c r="R146" i="2"/>
  <c r="S146" i="2"/>
  <c r="G146" i="2" s="1"/>
  <c r="T146" i="2"/>
  <c r="R147" i="2"/>
  <c r="S147" i="2"/>
  <c r="T147" i="2"/>
  <c r="R148" i="2"/>
  <c r="S148" i="2"/>
  <c r="T148" i="2"/>
  <c r="R149" i="2"/>
  <c r="G149" i="2" s="1"/>
  <c r="S149" i="2"/>
  <c r="T149" i="2"/>
  <c r="R150" i="2"/>
  <c r="G150" i="2" s="1"/>
  <c r="S150" i="2"/>
  <c r="T150" i="2"/>
  <c r="R151" i="2"/>
  <c r="G151" i="2" s="1"/>
  <c r="S151" i="2"/>
  <c r="T151" i="2"/>
  <c r="R152" i="2"/>
  <c r="G152" i="2" s="1"/>
  <c r="S152" i="2"/>
  <c r="T152" i="2"/>
  <c r="R153" i="2"/>
  <c r="G153" i="2" s="1"/>
  <c r="S153" i="2"/>
  <c r="T153" i="2"/>
  <c r="R154" i="2"/>
  <c r="S154" i="2"/>
  <c r="G154" i="2" s="1"/>
  <c r="T154" i="2"/>
  <c r="R155" i="2"/>
  <c r="S155" i="2"/>
  <c r="T155" i="2"/>
  <c r="R156" i="2"/>
  <c r="S156" i="2"/>
  <c r="T156" i="2"/>
  <c r="R157" i="2"/>
  <c r="G157" i="2" s="1"/>
  <c r="S157" i="2"/>
  <c r="T157" i="2"/>
  <c r="R158" i="2"/>
  <c r="G158" i="2" s="1"/>
  <c r="S158" i="2"/>
  <c r="T158" i="2"/>
  <c r="R159" i="2"/>
  <c r="G159" i="2" s="1"/>
  <c r="S159" i="2"/>
  <c r="T159" i="2"/>
  <c r="R160" i="2"/>
  <c r="G160" i="2" s="1"/>
  <c r="S160" i="2"/>
  <c r="T160" i="2"/>
  <c r="R161" i="2"/>
  <c r="G161" i="2" s="1"/>
  <c r="S161" i="2"/>
  <c r="T161" i="2"/>
  <c r="R162" i="2"/>
  <c r="G162" i="2" s="1"/>
  <c r="S162" i="2"/>
  <c r="T162" i="2"/>
  <c r="R163" i="2"/>
  <c r="S163" i="2"/>
  <c r="T163" i="2"/>
  <c r="R164" i="2"/>
  <c r="S164" i="2"/>
  <c r="T164" i="2"/>
  <c r="R165" i="2"/>
  <c r="G165" i="2" s="1"/>
  <c r="S165" i="2"/>
  <c r="T165" i="2"/>
  <c r="R166" i="2"/>
  <c r="G166" i="2" s="1"/>
  <c r="S166" i="2"/>
  <c r="T166" i="2"/>
  <c r="R167" i="2"/>
  <c r="G167" i="2" s="1"/>
  <c r="S167" i="2"/>
  <c r="T167" i="2"/>
  <c r="R168" i="2"/>
  <c r="G168" i="2" s="1"/>
  <c r="S168" i="2"/>
  <c r="T168" i="2"/>
  <c r="R169" i="2"/>
  <c r="G169" i="2" s="1"/>
  <c r="S169" i="2"/>
  <c r="T169" i="2"/>
  <c r="R170" i="2"/>
  <c r="G170" i="2" s="1"/>
  <c r="S170" i="2"/>
  <c r="T170" i="2"/>
  <c r="R171" i="2"/>
  <c r="S171" i="2"/>
  <c r="T171" i="2"/>
  <c r="R172" i="2"/>
  <c r="S172" i="2"/>
  <c r="T172" i="2"/>
  <c r="R173" i="2"/>
  <c r="G173" i="2" s="1"/>
  <c r="S173" i="2"/>
  <c r="T173" i="2"/>
  <c r="R174" i="2"/>
  <c r="G174" i="2" s="1"/>
  <c r="S174" i="2"/>
  <c r="T174" i="2"/>
  <c r="R175" i="2"/>
  <c r="G175" i="2" s="1"/>
  <c r="S175" i="2"/>
  <c r="T175" i="2"/>
  <c r="R176" i="2"/>
  <c r="G176" i="2" s="1"/>
  <c r="S176" i="2"/>
  <c r="T176" i="2"/>
  <c r="R177" i="2"/>
  <c r="G177" i="2" s="1"/>
  <c r="S177" i="2"/>
  <c r="T177" i="2"/>
  <c r="R178" i="2"/>
  <c r="G178" i="2" s="1"/>
  <c r="S178" i="2"/>
  <c r="T178" i="2"/>
  <c r="R179" i="2"/>
  <c r="S179" i="2"/>
  <c r="T179" i="2"/>
  <c r="R180" i="2"/>
  <c r="S180" i="2"/>
  <c r="T180" i="2"/>
  <c r="R181" i="2"/>
  <c r="G181" i="2" s="1"/>
  <c r="S181" i="2"/>
  <c r="T181" i="2"/>
  <c r="R182" i="2"/>
  <c r="G182" i="2" s="1"/>
  <c r="S182" i="2"/>
  <c r="T182" i="2"/>
  <c r="R183" i="2"/>
  <c r="G183" i="2" s="1"/>
  <c r="S183" i="2"/>
  <c r="T183" i="2"/>
  <c r="R184" i="2"/>
  <c r="G184" i="2" s="1"/>
  <c r="S184" i="2"/>
  <c r="T184" i="2"/>
  <c r="R185" i="2"/>
  <c r="G185" i="2" s="1"/>
  <c r="S185" i="2"/>
  <c r="T185" i="2"/>
  <c r="R186" i="2"/>
  <c r="G186" i="2" s="1"/>
  <c r="S186" i="2"/>
  <c r="T186" i="2"/>
  <c r="R187" i="2"/>
  <c r="S187" i="2"/>
  <c r="T187" i="2"/>
  <c r="R188" i="2"/>
  <c r="S188" i="2"/>
  <c r="T188" i="2"/>
  <c r="R189" i="2"/>
  <c r="G189" i="2" s="1"/>
  <c r="S189" i="2"/>
  <c r="T189" i="2"/>
  <c r="R190" i="2"/>
  <c r="G190" i="2" s="1"/>
  <c r="S190" i="2"/>
  <c r="T190" i="2"/>
  <c r="R191" i="2"/>
  <c r="G191" i="2" s="1"/>
  <c r="S191" i="2"/>
  <c r="T191" i="2"/>
  <c r="R192" i="2"/>
  <c r="G192" i="2" s="1"/>
  <c r="S192" i="2"/>
  <c r="T192" i="2"/>
  <c r="R193" i="2"/>
  <c r="G193" i="2" s="1"/>
  <c r="S193" i="2"/>
  <c r="T193" i="2"/>
  <c r="R194" i="2"/>
  <c r="G194" i="2" s="1"/>
  <c r="S194" i="2"/>
  <c r="T194" i="2"/>
  <c r="R195" i="2"/>
  <c r="S195" i="2"/>
  <c r="T195" i="2"/>
  <c r="R196" i="2"/>
  <c r="S196" i="2"/>
  <c r="T196" i="2"/>
  <c r="R197" i="2"/>
  <c r="G197" i="2" s="1"/>
  <c r="S197" i="2"/>
  <c r="T197" i="2"/>
  <c r="R198" i="2"/>
  <c r="G198" i="2" s="1"/>
  <c r="S198" i="2"/>
  <c r="T198" i="2"/>
  <c r="R199" i="2"/>
  <c r="G199" i="2" s="1"/>
  <c r="S199" i="2"/>
  <c r="T199" i="2"/>
  <c r="R200" i="2"/>
  <c r="G200" i="2" s="1"/>
  <c r="S200" i="2"/>
  <c r="T200" i="2"/>
  <c r="R201" i="2"/>
  <c r="G201" i="2" s="1"/>
  <c r="S201" i="2"/>
  <c r="T201" i="2"/>
  <c r="R202" i="2"/>
  <c r="G202" i="2" s="1"/>
  <c r="S202" i="2"/>
  <c r="T202" i="2"/>
  <c r="R203" i="2"/>
  <c r="S203" i="2"/>
  <c r="T203" i="2"/>
  <c r="R204" i="2"/>
  <c r="S204" i="2"/>
  <c r="T204" i="2"/>
  <c r="R205" i="2"/>
  <c r="G205" i="2" s="1"/>
  <c r="S205" i="2"/>
  <c r="T205" i="2"/>
  <c r="R206" i="2"/>
  <c r="G206" i="2" s="1"/>
  <c r="S206" i="2"/>
  <c r="T206" i="2"/>
  <c r="R207" i="2"/>
  <c r="G207" i="2" s="1"/>
  <c r="S207" i="2"/>
  <c r="T207" i="2"/>
  <c r="R208" i="2"/>
  <c r="G208" i="2" s="1"/>
  <c r="S208" i="2"/>
  <c r="T208" i="2"/>
  <c r="T8" i="2"/>
  <c r="S8" i="2"/>
  <c r="R8" i="2"/>
  <c r="G8" i="2" s="1"/>
  <c r="B2" i="11"/>
  <c r="O8" i="2"/>
  <c r="O9" i="2"/>
  <c r="G16" i="8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F10" i="2"/>
  <c r="O10" i="2"/>
  <c r="F11" i="2"/>
  <c r="O11" i="2"/>
  <c r="F12" i="2"/>
  <c r="O12" i="2"/>
  <c r="F13" i="2"/>
  <c r="O13" i="2"/>
  <c r="F14" i="2"/>
  <c r="O14" i="2"/>
  <c r="F15" i="2"/>
  <c r="O15" i="2"/>
  <c r="F16" i="2"/>
  <c r="O16" i="2"/>
  <c r="F17" i="2"/>
  <c r="O17" i="2"/>
  <c r="F18" i="2"/>
  <c r="O18" i="2"/>
  <c r="F19" i="2"/>
  <c r="O19" i="2"/>
  <c r="F20" i="2"/>
  <c r="O20" i="2"/>
  <c r="F21" i="2"/>
  <c r="O21" i="2"/>
  <c r="F22" i="2"/>
  <c r="O22" i="2"/>
  <c r="F23" i="2"/>
  <c r="O23" i="2"/>
  <c r="F24" i="2"/>
  <c r="O24" i="2"/>
  <c r="F25" i="2"/>
  <c r="O25" i="2"/>
  <c r="F26" i="2"/>
  <c r="O26" i="2"/>
  <c r="F27" i="2"/>
  <c r="O27" i="2"/>
  <c r="F28" i="2"/>
  <c r="O28" i="2"/>
  <c r="F29" i="2"/>
  <c r="O29" i="2"/>
  <c r="F30" i="2"/>
  <c r="O30" i="2"/>
  <c r="F31" i="2"/>
  <c r="O31" i="2"/>
  <c r="F32" i="2"/>
  <c r="O32" i="2"/>
  <c r="F33" i="2"/>
  <c r="O33" i="2"/>
  <c r="F34" i="2"/>
  <c r="O34" i="2"/>
  <c r="F35" i="2"/>
  <c r="O35" i="2"/>
  <c r="F36" i="2"/>
  <c r="O36" i="2"/>
  <c r="F37" i="2"/>
  <c r="O37" i="2"/>
  <c r="F38" i="2"/>
  <c r="O38" i="2"/>
  <c r="F39" i="2"/>
  <c r="O39" i="2"/>
  <c r="F40" i="2"/>
  <c r="O40" i="2"/>
  <c r="F41" i="2"/>
  <c r="O41" i="2"/>
  <c r="F42" i="2"/>
  <c r="O42" i="2"/>
  <c r="F43" i="2"/>
  <c r="O43" i="2"/>
  <c r="F44" i="2"/>
  <c r="O44" i="2"/>
  <c r="F45" i="2"/>
  <c r="O45" i="2"/>
  <c r="F46" i="2"/>
  <c r="O46" i="2"/>
  <c r="F47" i="2"/>
  <c r="O47" i="2"/>
  <c r="F48" i="2"/>
  <c r="O48" i="2"/>
  <c r="F49" i="2"/>
  <c r="O49" i="2"/>
  <c r="F50" i="2"/>
  <c r="O50" i="2"/>
  <c r="F51" i="2"/>
  <c r="O51" i="2"/>
  <c r="F52" i="2"/>
  <c r="O52" i="2"/>
  <c r="F53" i="2"/>
  <c r="O53" i="2"/>
  <c r="F54" i="2"/>
  <c r="O54" i="2"/>
  <c r="F55" i="2"/>
  <c r="O55" i="2"/>
  <c r="F56" i="2"/>
  <c r="O56" i="2"/>
  <c r="F57" i="2"/>
  <c r="O57" i="2"/>
  <c r="F58" i="2"/>
  <c r="O58" i="2"/>
  <c r="F59" i="2"/>
  <c r="O59" i="2"/>
  <c r="F60" i="2"/>
  <c r="O60" i="2"/>
  <c r="F61" i="2"/>
  <c r="O61" i="2"/>
  <c r="F62" i="2"/>
  <c r="O62" i="2"/>
  <c r="F63" i="2"/>
  <c r="O63" i="2"/>
  <c r="F64" i="2"/>
  <c r="O64" i="2"/>
  <c r="F65" i="2"/>
  <c r="O65" i="2"/>
  <c r="F66" i="2"/>
  <c r="O66" i="2"/>
  <c r="F67" i="2"/>
  <c r="O67" i="2"/>
  <c r="F68" i="2"/>
  <c r="O68" i="2"/>
  <c r="F69" i="2"/>
  <c r="O69" i="2"/>
  <c r="F70" i="2"/>
  <c r="O70" i="2"/>
  <c r="F71" i="2"/>
  <c r="O71" i="2"/>
  <c r="F72" i="2"/>
  <c r="O72" i="2"/>
  <c r="F73" i="2"/>
  <c r="O73" i="2"/>
  <c r="F74" i="2"/>
  <c r="O74" i="2"/>
  <c r="F75" i="2"/>
  <c r="O75" i="2"/>
  <c r="F76" i="2"/>
  <c r="O76" i="2"/>
  <c r="F77" i="2"/>
  <c r="O77" i="2"/>
  <c r="F78" i="2"/>
  <c r="O78" i="2"/>
  <c r="F79" i="2"/>
  <c r="O79" i="2"/>
  <c r="F80" i="2"/>
  <c r="O80" i="2"/>
  <c r="F81" i="2"/>
  <c r="O81" i="2"/>
  <c r="F82" i="2"/>
  <c r="O82" i="2"/>
  <c r="F83" i="2"/>
  <c r="O83" i="2"/>
  <c r="F84" i="2"/>
  <c r="O84" i="2"/>
  <c r="F85" i="2"/>
  <c r="O85" i="2"/>
  <c r="F86" i="2"/>
  <c r="O86" i="2"/>
  <c r="F87" i="2"/>
  <c r="O87" i="2"/>
  <c r="F88" i="2"/>
  <c r="O88" i="2"/>
  <c r="F89" i="2"/>
  <c r="O89" i="2"/>
  <c r="F90" i="2"/>
  <c r="O90" i="2"/>
  <c r="F91" i="2"/>
  <c r="O91" i="2"/>
  <c r="F92" i="2"/>
  <c r="O92" i="2"/>
  <c r="F93" i="2"/>
  <c r="O93" i="2"/>
  <c r="F94" i="2"/>
  <c r="O94" i="2"/>
  <c r="F95" i="2"/>
  <c r="O95" i="2"/>
  <c r="F96" i="2"/>
  <c r="O96" i="2"/>
  <c r="F97" i="2"/>
  <c r="O97" i="2"/>
  <c r="F98" i="2"/>
  <c r="O98" i="2"/>
  <c r="F99" i="2"/>
  <c r="O99" i="2"/>
  <c r="F100" i="2"/>
  <c r="O100" i="2"/>
  <c r="F101" i="2"/>
  <c r="O101" i="2"/>
  <c r="F102" i="2"/>
  <c r="O102" i="2"/>
  <c r="F103" i="2"/>
  <c r="O103" i="2"/>
  <c r="F104" i="2"/>
  <c r="O104" i="2"/>
  <c r="F105" i="2"/>
  <c r="O105" i="2"/>
  <c r="F106" i="2"/>
  <c r="O106" i="2"/>
  <c r="F107" i="2"/>
  <c r="O107" i="2"/>
  <c r="F108" i="2"/>
  <c r="O108" i="2"/>
  <c r="F109" i="2"/>
  <c r="O109" i="2"/>
  <c r="F110" i="2"/>
  <c r="O110" i="2"/>
  <c r="F111" i="2"/>
  <c r="O111" i="2"/>
  <c r="F112" i="2"/>
  <c r="O112" i="2"/>
  <c r="F113" i="2"/>
  <c r="O113" i="2"/>
  <c r="F114" i="2"/>
  <c r="O114" i="2"/>
  <c r="F115" i="2"/>
  <c r="O115" i="2"/>
  <c r="F116" i="2"/>
  <c r="O116" i="2"/>
  <c r="F117" i="2"/>
  <c r="O117" i="2"/>
  <c r="F118" i="2"/>
  <c r="O118" i="2"/>
  <c r="F119" i="2"/>
  <c r="O119" i="2"/>
  <c r="F120" i="2"/>
  <c r="O120" i="2"/>
  <c r="F121" i="2"/>
  <c r="O121" i="2"/>
  <c r="F122" i="2"/>
  <c r="O122" i="2"/>
  <c r="F123" i="2"/>
  <c r="O123" i="2"/>
  <c r="F124" i="2"/>
  <c r="O124" i="2"/>
  <c r="F125" i="2"/>
  <c r="O125" i="2"/>
  <c r="F126" i="2"/>
  <c r="O126" i="2"/>
  <c r="F127" i="2"/>
  <c r="O127" i="2"/>
  <c r="F128" i="2"/>
  <c r="O128" i="2"/>
  <c r="F129" i="2"/>
  <c r="O129" i="2"/>
  <c r="F130" i="2"/>
  <c r="O130" i="2"/>
  <c r="F131" i="2"/>
  <c r="O131" i="2"/>
  <c r="F132" i="2"/>
  <c r="O132" i="2"/>
  <c r="F133" i="2"/>
  <c r="O133" i="2"/>
  <c r="F134" i="2"/>
  <c r="O134" i="2"/>
  <c r="F135" i="2"/>
  <c r="O135" i="2"/>
  <c r="F136" i="2"/>
  <c r="O136" i="2"/>
  <c r="F137" i="2"/>
  <c r="O137" i="2"/>
  <c r="F138" i="2"/>
  <c r="O138" i="2"/>
  <c r="F139" i="2"/>
  <c r="O139" i="2"/>
  <c r="F140" i="2"/>
  <c r="O140" i="2"/>
  <c r="F141" i="2"/>
  <c r="O141" i="2"/>
  <c r="F142" i="2"/>
  <c r="O142" i="2"/>
  <c r="F143" i="2"/>
  <c r="O143" i="2"/>
  <c r="F144" i="2"/>
  <c r="O144" i="2"/>
  <c r="F145" i="2"/>
  <c r="O145" i="2"/>
  <c r="F146" i="2"/>
  <c r="O146" i="2"/>
  <c r="F147" i="2"/>
  <c r="O147" i="2"/>
  <c r="F148" i="2"/>
  <c r="O148" i="2"/>
  <c r="F149" i="2"/>
  <c r="O149" i="2"/>
  <c r="F150" i="2"/>
  <c r="O150" i="2"/>
  <c r="F151" i="2"/>
  <c r="O151" i="2"/>
  <c r="F152" i="2"/>
  <c r="O152" i="2"/>
  <c r="F153" i="2"/>
  <c r="O153" i="2"/>
  <c r="F154" i="2"/>
  <c r="O154" i="2"/>
  <c r="F155" i="2"/>
  <c r="O155" i="2"/>
  <c r="F156" i="2"/>
  <c r="O156" i="2"/>
  <c r="F157" i="2"/>
  <c r="O157" i="2"/>
  <c r="F158" i="2"/>
  <c r="O158" i="2"/>
  <c r="F159" i="2"/>
  <c r="O159" i="2"/>
  <c r="F160" i="2"/>
  <c r="O160" i="2"/>
  <c r="F161" i="2"/>
  <c r="O161" i="2"/>
  <c r="F162" i="2"/>
  <c r="O162" i="2"/>
  <c r="F163" i="2"/>
  <c r="O163" i="2"/>
  <c r="F164" i="2"/>
  <c r="O164" i="2"/>
  <c r="F165" i="2"/>
  <c r="O165" i="2"/>
  <c r="F166" i="2"/>
  <c r="O166" i="2"/>
  <c r="F167" i="2"/>
  <c r="O167" i="2"/>
  <c r="F168" i="2"/>
  <c r="O168" i="2"/>
  <c r="F169" i="2"/>
  <c r="O169" i="2"/>
  <c r="F170" i="2"/>
  <c r="O170" i="2"/>
  <c r="F171" i="2"/>
  <c r="O171" i="2"/>
  <c r="F172" i="2"/>
  <c r="O172" i="2"/>
  <c r="F173" i="2"/>
  <c r="O173" i="2"/>
  <c r="F174" i="2"/>
  <c r="O174" i="2"/>
  <c r="F175" i="2"/>
  <c r="O175" i="2"/>
  <c r="F176" i="2"/>
  <c r="O176" i="2"/>
  <c r="F177" i="2"/>
  <c r="O177" i="2"/>
  <c r="F178" i="2"/>
  <c r="O178" i="2"/>
  <c r="F179" i="2"/>
  <c r="O179" i="2"/>
  <c r="F180" i="2"/>
  <c r="O180" i="2"/>
  <c r="F181" i="2"/>
  <c r="O181" i="2"/>
  <c r="F182" i="2"/>
  <c r="O182" i="2"/>
  <c r="F183" i="2"/>
  <c r="O183" i="2"/>
  <c r="F184" i="2"/>
  <c r="O184" i="2"/>
  <c r="F185" i="2"/>
  <c r="O185" i="2"/>
  <c r="F186" i="2"/>
  <c r="O186" i="2"/>
  <c r="F187" i="2"/>
  <c r="O187" i="2"/>
  <c r="F188" i="2"/>
  <c r="O188" i="2"/>
  <c r="F189" i="2"/>
  <c r="O189" i="2"/>
  <c r="F190" i="2"/>
  <c r="O190" i="2"/>
  <c r="F191" i="2"/>
  <c r="O191" i="2"/>
  <c r="F192" i="2"/>
  <c r="O192" i="2"/>
  <c r="F193" i="2"/>
  <c r="O193" i="2"/>
  <c r="F194" i="2"/>
  <c r="O194" i="2"/>
  <c r="F195" i="2"/>
  <c r="O195" i="2"/>
  <c r="F196" i="2"/>
  <c r="O196" i="2"/>
  <c r="F197" i="2"/>
  <c r="O197" i="2"/>
  <c r="F198" i="2"/>
  <c r="O198" i="2"/>
  <c r="F199" i="2"/>
  <c r="O199" i="2"/>
  <c r="F200" i="2"/>
  <c r="O200" i="2"/>
  <c r="F201" i="2"/>
  <c r="O201" i="2"/>
  <c r="F202" i="2"/>
  <c r="O202" i="2"/>
  <c r="F203" i="2"/>
  <c r="O203" i="2"/>
  <c r="F204" i="2"/>
  <c r="O204" i="2"/>
  <c r="F205" i="2"/>
  <c r="O205" i="2"/>
  <c r="F206" i="2"/>
  <c r="O206" i="2"/>
  <c r="F207" i="2"/>
  <c r="O207" i="2"/>
  <c r="F208" i="2"/>
  <c r="O208" i="2"/>
  <c r="H210" i="2"/>
  <c r="J210" i="2"/>
  <c r="L210" i="2"/>
  <c r="O8" i="5"/>
  <c r="F9" i="5"/>
  <c r="O9" i="5"/>
  <c r="G16" i="10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F10" i="5"/>
  <c r="O10" i="5"/>
  <c r="F11" i="5"/>
  <c r="O11" i="5"/>
  <c r="F12" i="5"/>
  <c r="O12" i="5"/>
  <c r="F13" i="5"/>
  <c r="O13" i="5"/>
  <c r="F14" i="5"/>
  <c r="O14" i="5"/>
  <c r="F15" i="5"/>
  <c r="O15" i="5"/>
  <c r="F16" i="5"/>
  <c r="O16" i="5"/>
  <c r="F17" i="5"/>
  <c r="O17" i="5"/>
  <c r="F18" i="5"/>
  <c r="O18" i="5"/>
  <c r="F19" i="5"/>
  <c r="O19" i="5"/>
  <c r="F20" i="5"/>
  <c r="O20" i="5"/>
  <c r="F21" i="5"/>
  <c r="O21" i="5"/>
  <c r="F22" i="5"/>
  <c r="O22" i="5"/>
  <c r="F23" i="5"/>
  <c r="O23" i="5"/>
  <c r="F24" i="5"/>
  <c r="O24" i="5"/>
  <c r="F25" i="5"/>
  <c r="O25" i="5"/>
  <c r="F26" i="5"/>
  <c r="O26" i="5"/>
  <c r="F27" i="5"/>
  <c r="O27" i="5"/>
  <c r="F28" i="5"/>
  <c r="O28" i="5"/>
  <c r="F29" i="5"/>
  <c r="O29" i="5"/>
  <c r="F30" i="5"/>
  <c r="O30" i="5"/>
  <c r="F31" i="5"/>
  <c r="O31" i="5"/>
  <c r="F32" i="5"/>
  <c r="O32" i="5"/>
  <c r="F33" i="5"/>
  <c r="O33" i="5"/>
  <c r="F34" i="5"/>
  <c r="O34" i="5"/>
  <c r="F35" i="5"/>
  <c r="O35" i="5"/>
  <c r="F36" i="5"/>
  <c r="O36" i="5"/>
  <c r="F37" i="5"/>
  <c r="O37" i="5"/>
  <c r="F38" i="5"/>
  <c r="O38" i="5"/>
  <c r="F39" i="5"/>
  <c r="O39" i="5"/>
  <c r="F40" i="5"/>
  <c r="O40" i="5"/>
  <c r="F41" i="5"/>
  <c r="O41" i="5"/>
  <c r="F42" i="5"/>
  <c r="O42" i="5"/>
  <c r="F43" i="5"/>
  <c r="O43" i="5"/>
  <c r="F44" i="5"/>
  <c r="O44" i="5"/>
  <c r="F45" i="5"/>
  <c r="O45" i="5"/>
  <c r="F46" i="5"/>
  <c r="O46" i="5"/>
  <c r="F47" i="5"/>
  <c r="O47" i="5"/>
  <c r="F48" i="5"/>
  <c r="O48" i="5"/>
  <c r="F49" i="5"/>
  <c r="O49" i="5"/>
  <c r="F50" i="5"/>
  <c r="O50" i="5"/>
  <c r="F51" i="5"/>
  <c r="O51" i="5"/>
  <c r="F52" i="5"/>
  <c r="O52" i="5"/>
  <c r="F53" i="5"/>
  <c r="O53" i="5"/>
  <c r="F54" i="5"/>
  <c r="O54" i="5"/>
  <c r="F55" i="5"/>
  <c r="O55" i="5"/>
  <c r="F56" i="5"/>
  <c r="O56" i="5"/>
  <c r="F57" i="5"/>
  <c r="O57" i="5"/>
  <c r="F58" i="5"/>
  <c r="O58" i="5"/>
  <c r="F59" i="5"/>
  <c r="O59" i="5"/>
  <c r="F60" i="5"/>
  <c r="O60" i="5"/>
  <c r="F61" i="5"/>
  <c r="O61" i="5"/>
  <c r="F62" i="5"/>
  <c r="O62" i="5"/>
  <c r="F63" i="5"/>
  <c r="O63" i="5"/>
  <c r="F64" i="5"/>
  <c r="O64" i="5"/>
  <c r="F65" i="5"/>
  <c r="O65" i="5"/>
  <c r="F66" i="5"/>
  <c r="O66" i="5"/>
  <c r="F67" i="5"/>
  <c r="O67" i="5"/>
  <c r="F68" i="5"/>
  <c r="O68" i="5"/>
  <c r="F69" i="5"/>
  <c r="O69" i="5"/>
  <c r="F70" i="5"/>
  <c r="O70" i="5"/>
  <c r="F71" i="5"/>
  <c r="O71" i="5"/>
  <c r="F72" i="5"/>
  <c r="O72" i="5"/>
  <c r="F73" i="5"/>
  <c r="O73" i="5"/>
  <c r="F74" i="5"/>
  <c r="O74" i="5"/>
  <c r="F75" i="5"/>
  <c r="O75" i="5"/>
  <c r="F76" i="5"/>
  <c r="O76" i="5"/>
  <c r="F77" i="5"/>
  <c r="O77" i="5"/>
  <c r="F78" i="5"/>
  <c r="O78" i="5"/>
  <c r="F79" i="5"/>
  <c r="O79" i="5"/>
  <c r="F80" i="5"/>
  <c r="O80" i="5"/>
  <c r="F81" i="5"/>
  <c r="O81" i="5"/>
  <c r="F82" i="5"/>
  <c r="O82" i="5"/>
  <c r="F83" i="5"/>
  <c r="O83" i="5"/>
  <c r="F84" i="5"/>
  <c r="O84" i="5"/>
  <c r="F85" i="5"/>
  <c r="O85" i="5"/>
  <c r="F86" i="5"/>
  <c r="O86" i="5"/>
  <c r="F87" i="5"/>
  <c r="O87" i="5"/>
  <c r="F88" i="5"/>
  <c r="O88" i="5"/>
  <c r="F89" i="5"/>
  <c r="O89" i="5"/>
  <c r="F90" i="5"/>
  <c r="O90" i="5"/>
  <c r="F91" i="5"/>
  <c r="O91" i="5"/>
  <c r="F92" i="5"/>
  <c r="O92" i="5"/>
  <c r="F93" i="5"/>
  <c r="O93" i="5"/>
  <c r="F94" i="5"/>
  <c r="O94" i="5"/>
  <c r="F95" i="5"/>
  <c r="O95" i="5"/>
  <c r="F96" i="5"/>
  <c r="O96" i="5"/>
  <c r="F97" i="5"/>
  <c r="O97" i="5"/>
  <c r="F98" i="5"/>
  <c r="O98" i="5"/>
  <c r="F99" i="5"/>
  <c r="O99" i="5"/>
  <c r="F100" i="5"/>
  <c r="O100" i="5"/>
  <c r="F101" i="5"/>
  <c r="O101" i="5"/>
  <c r="F102" i="5"/>
  <c r="O102" i="5"/>
  <c r="F103" i="5"/>
  <c r="O103" i="5"/>
  <c r="F104" i="5"/>
  <c r="O104" i="5"/>
  <c r="F105" i="5"/>
  <c r="O105" i="5"/>
  <c r="F106" i="5"/>
  <c r="O106" i="5"/>
  <c r="F107" i="5"/>
  <c r="O107" i="5"/>
  <c r="F108" i="5"/>
  <c r="O108" i="5"/>
  <c r="F109" i="5"/>
  <c r="O109" i="5"/>
  <c r="F110" i="5"/>
  <c r="O110" i="5"/>
  <c r="F111" i="5"/>
  <c r="O111" i="5"/>
  <c r="F112" i="5"/>
  <c r="O112" i="5"/>
  <c r="F113" i="5"/>
  <c r="O113" i="5"/>
  <c r="F114" i="5"/>
  <c r="O114" i="5"/>
  <c r="F115" i="5"/>
  <c r="O115" i="5"/>
  <c r="F116" i="5"/>
  <c r="O116" i="5"/>
  <c r="F117" i="5"/>
  <c r="O117" i="5"/>
  <c r="F118" i="5"/>
  <c r="O118" i="5"/>
  <c r="F119" i="5"/>
  <c r="O119" i="5"/>
  <c r="F120" i="5"/>
  <c r="O120" i="5"/>
  <c r="F121" i="5"/>
  <c r="O121" i="5"/>
  <c r="F122" i="5"/>
  <c r="O122" i="5"/>
  <c r="F123" i="5"/>
  <c r="O123" i="5"/>
  <c r="F124" i="5"/>
  <c r="O124" i="5"/>
  <c r="F125" i="5"/>
  <c r="O125" i="5"/>
  <c r="F126" i="5"/>
  <c r="O126" i="5"/>
  <c r="F127" i="5"/>
  <c r="O127" i="5"/>
  <c r="F128" i="5"/>
  <c r="O128" i="5"/>
  <c r="F129" i="5"/>
  <c r="O129" i="5"/>
  <c r="F130" i="5"/>
  <c r="O130" i="5"/>
  <c r="F131" i="5"/>
  <c r="O131" i="5"/>
  <c r="F132" i="5"/>
  <c r="O132" i="5"/>
  <c r="F133" i="5"/>
  <c r="O133" i="5"/>
  <c r="F134" i="5"/>
  <c r="O134" i="5"/>
  <c r="F135" i="5"/>
  <c r="O135" i="5"/>
  <c r="F136" i="5"/>
  <c r="O136" i="5"/>
  <c r="F137" i="5"/>
  <c r="O137" i="5"/>
  <c r="F138" i="5"/>
  <c r="O138" i="5"/>
  <c r="F139" i="5"/>
  <c r="O139" i="5"/>
  <c r="F140" i="5"/>
  <c r="O140" i="5"/>
  <c r="F141" i="5"/>
  <c r="O141" i="5"/>
  <c r="F142" i="5"/>
  <c r="O142" i="5"/>
  <c r="F143" i="5"/>
  <c r="O143" i="5"/>
  <c r="F144" i="5"/>
  <c r="O144" i="5"/>
  <c r="F145" i="5"/>
  <c r="O145" i="5"/>
  <c r="F146" i="5"/>
  <c r="O146" i="5"/>
  <c r="F147" i="5"/>
  <c r="O147" i="5"/>
  <c r="F148" i="5"/>
  <c r="O148" i="5"/>
  <c r="F149" i="5"/>
  <c r="O149" i="5"/>
  <c r="F150" i="5"/>
  <c r="O150" i="5"/>
  <c r="F151" i="5"/>
  <c r="O151" i="5"/>
  <c r="F152" i="5"/>
  <c r="O152" i="5"/>
  <c r="F153" i="5"/>
  <c r="O153" i="5"/>
  <c r="F154" i="5"/>
  <c r="O154" i="5"/>
  <c r="F155" i="5"/>
  <c r="O155" i="5"/>
  <c r="F156" i="5"/>
  <c r="O156" i="5"/>
  <c r="F157" i="5"/>
  <c r="O157" i="5"/>
  <c r="F158" i="5"/>
  <c r="O158" i="5"/>
  <c r="F159" i="5"/>
  <c r="O159" i="5"/>
  <c r="F160" i="5"/>
  <c r="O160" i="5"/>
  <c r="F161" i="5"/>
  <c r="O161" i="5"/>
  <c r="F162" i="5"/>
  <c r="O162" i="5"/>
  <c r="F163" i="5"/>
  <c r="O163" i="5"/>
  <c r="F164" i="5"/>
  <c r="O164" i="5"/>
  <c r="F165" i="5"/>
  <c r="O165" i="5"/>
  <c r="F166" i="5"/>
  <c r="O166" i="5"/>
  <c r="F167" i="5"/>
  <c r="O167" i="5"/>
  <c r="F168" i="5"/>
  <c r="O168" i="5"/>
  <c r="F169" i="5"/>
  <c r="O169" i="5"/>
  <c r="F170" i="5"/>
  <c r="O170" i="5"/>
  <c r="F171" i="5"/>
  <c r="O171" i="5"/>
  <c r="F172" i="5"/>
  <c r="O172" i="5"/>
  <c r="F173" i="5"/>
  <c r="O173" i="5"/>
  <c r="F174" i="5"/>
  <c r="O174" i="5"/>
  <c r="F175" i="5"/>
  <c r="O175" i="5"/>
  <c r="F176" i="5"/>
  <c r="O176" i="5"/>
  <c r="F177" i="5"/>
  <c r="O177" i="5"/>
  <c r="F178" i="5"/>
  <c r="O178" i="5"/>
  <c r="F179" i="5"/>
  <c r="O179" i="5"/>
  <c r="F180" i="5"/>
  <c r="O180" i="5"/>
  <c r="F181" i="5"/>
  <c r="O181" i="5"/>
  <c r="F182" i="5"/>
  <c r="O182" i="5"/>
  <c r="F183" i="5"/>
  <c r="O183" i="5"/>
  <c r="F184" i="5"/>
  <c r="O184" i="5"/>
  <c r="F185" i="5"/>
  <c r="O185" i="5"/>
  <c r="F186" i="5"/>
  <c r="O186" i="5"/>
  <c r="F187" i="5"/>
  <c r="O187" i="5"/>
  <c r="F188" i="5"/>
  <c r="O188" i="5"/>
  <c r="F189" i="5"/>
  <c r="O189" i="5"/>
  <c r="F190" i="5"/>
  <c r="O190" i="5"/>
  <c r="F191" i="5"/>
  <c r="O191" i="5"/>
  <c r="F192" i="5"/>
  <c r="O192" i="5"/>
  <c r="F193" i="5"/>
  <c r="O193" i="5"/>
  <c r="F194" i="5"/>
  <c r="O194" i="5"/>
  <c r="F195" i="5"/>
  <c r="O195" i="5"/>
  <c r="F196" i="5"/>
  <c r="O196" i="5"/>
  <c r="F197" i="5"/>
  <c r="O197" i="5"/>
  <c r="F198" i="5"/>
  <c r="O198" i="5"/>
  <c r="F199" i="5"/>
  <c r="O199" i="5"/>
  <c r="F200" i="5"/>
  <c r="O200" i="5"/>
  <c r="F201" i="5"/>
  <c r="O201" i="5"/>
  <c r="F202" i="5"/>
  <c r="O202" i="5"/>
  <c r="F203" i="5"/>
  <c r="O203" i="5"/>
  <c r="F204" i="5"/>
  <c r="O204" i="5"/>
  <c r="F205" i="5"/>
  <c r="O205" i="5"/>
  <c r="F206" i="5"/>
  <c r="O206" i="5"/>
  <c r="F207" i="5"/>
  <c r="O207" i="5"/>
  <c r="F208" i="5"/>
  <c r="O208" i="5"/>
  <c r="H210" i="5"/>
  <c r="J210" i="5"/>
  <c r="L210" i="5"/>
  <c r="J9" i="8"/>
  <c r="D11" i="8"/>
  <c r="J11" i="8"/>
  <c r="J66" i="8" s="1"/>
  <c r="C12" i="8"/>
  <c r="J12" i="8"/>
  <c r="J67" i="8" s="1"/>
  <c r="C16" i="8"/>
  <c r="D16" i="8"/>
  <c r="E16" i="8"/>
  <c r="F16" i="8"/>
  <c r="B17" i="8"/>
  <c r="W39" i="8"/>
  <c r="W41" i="8"/>
  <c r="C63" i="8"/>
  <c r="D66" i="8"/>
  <c r="C67" i="8"/>
  <c r="C71" i="8"/>
  <c r="D71" i="8"/>
  <c r="E71" i="8"/>
  <c r="F71" i="8"/>
  <c r="I71" i="8"/>
  <c r="J71" i="8"/>
  <c r="K71" i="8"/>
  <c r="L71" i="8"/>
  <c r="B72" i="8"/>
  <c r="E72" i="8" s="1"/>
  <c r="J9" i="10"/>
  <c r="D11" i="10"/>
  <c r="D66" i="10" s="1"/>
  <c r="J11" i="10"/>
  <c r="C12" i="10"/>
  <c r="C67" i="10" s="1"/>
  <c r="J12" i="10"/>
  <c r="J67" i="10" s="1"/>
  <c r="C16" i="10"/>
  <c r="D16" i="10"/>
  <c r="E16" i="10"/>
  <c r="F16" i="10"/>
  <c r="B17" i="10"/>
  <c r="U39" i="10"/>
  <c r="U41" i="10"/>
  <c r="E61" i="10"/>
  <c r="C63" i="10"/>
  <c r="C71" i="10"/>
  <c r="D71" i="10"/>
  <c r="E71" i="10"/>
  <c r="F71" i="10"/>
  <c r="I71" i="10"/>
  <c r="J71" i="10"/>
  <c r="K71" i="10"/>
  <c r="L71" i="10"/>
  <c r="B72" i="10"/>
  <c r="B73" i="10" s="1"/>
  <c r="J66" i="10"/>
  <c r="C17" i="10"/>
  <c r="D17" i="10"/>
  <c r="E17" i="10"/>
  <c r="F17" i="10"/>
  <c r="B18" i="10"/>
  <c r="D17" i="8"/>
  <c r="L72" i="8"/>
  <c r="D72" i="10"/>
  <c r="C18" i="10"/>
  <c r="F18" i="10"/>
  <c r="J72" i="8"/>
  <c r="U17" i="10"/>
  <c r="U58" i="10" s="1"/>
  <c r="U28" i="10"/>
  <c r="U30" i="10"/>
  <c r="W17" i="8"/>
  <c r="W58" i="8" s="1"/>
  <c r="W19" i="8"/>
  <c r="B19" i="10"/>
  <c r="U19" i="10"/>
  <c r="B73" i="8"/>
  <c r="D73" i="8" s="1"/>
  <c r="D19" i="10"/>
  <c r="B74" i="8"/>
  <c r="C74" i="8" s="1"/>
  <c r="W28" i="8"/>
  <c r="J74" i="8"/>
  <c r="W30" i="8"/>
  <c r="O210" i="2" l="1"/>
  <c r="G9" i="2"/>
  <c r="H16" i="8" s="1"/>
  <c r="G9" i="5"/>
  <c r="F9" i="2"/>
  <c r="F8" i="2"/>
  <c r="F8" i="5"/>
  <c r="C73" i="8"/>
  <c r="D74" i="8"/>
  <c r="J73" i="8"/>
  <c r="I73" i="8"/>
  <c r="K72" i="8"/>
  <c r="K73" i="8"/>
  <c r="C72" i="8"/>
  <c r="L74" i="8"/>
  <c r="I72" i="8"/>
  <c r="F74" i="8"/>
  <c r="D72" i="8"/>
  <c r="E74" i="8"/>
  <c r="F73" i="8"/>
  <c r="L73" i="8"/>
  <c r="K74" i="8"/>
  <c r="E73" i="8"/>
  <c r="E18" i="10"/>
  <c r="H72" i="8"/>
  <c r="D18" i="10"/>
  <c r="F72" i="8"/>
  <c r="F73" i="10"/>
  <c r="K73" i="10"/>
  <c r="D73" i="10"/>
  <c r="J73" i="10"/>
  <c r="E73" i="10"/>
  <c r="B74" i="10"/>
  <c r="C73" i="10"/>
  <c r="I73" i="10"/>
  <c r="L73" i="10"/>
  <c r="E19" i="10"/>
  <c r="F19" i="10"/>
  <c r="B20" i="10"/>
  <c r="C19" i="10"/>
  <c r="F72" i="10"/>
  <c r="J72" i="10"/>
  <c r="E72" i="10"/>
  <c r="K72" i="10"/>
  <c r="I72" i="10"/>
  <c r="L72" i="10"/>
  <c r="C72" i="10"/>
  <c r="H73" i="10"/>
  <c r="H72" i="10"/>
  <c r="O210" i="5"/>
  <c r="H17" i="10"/>
  <c r="G111" i="10"/>
  <c r="B18" i="8"/>
  <c r="C17" i="8"/>
  <c r="E17" i="8"/>
  <c r="F17" i="8"/>
  <c r="B75" i="8"/>
  <c r="I74" i="8"/>
  <c r="G111" i="8"/>
  <c r="H74" i="8"/>
  <c r="H71" i="8"/>
  <c r="H73" i="8"/>
  <c r="H17" i="8"/>
  <c r="G56" i="8"/>
  <c r="H58" i="8" s="1"/>
  <c r="H113" i="8" l="1"/>
  <c r="E20" i="10"/>
  <c r="B21" i="10"/>
  <c r="F20" i="10"/>
  <c r="D20" i="10"/>
  <c r="C20" i="10"/>
  <c r="F74" i="10"/>
  <c r="J74" i="10"/>
  <c r="D74" i="10"/>
  <c r="B75" i="10"/>
  <c r="I74" i="10"/>
  <c r="K74" i="10"/>
  <c r="E74" i="10"/>
  <c r="C74" i="10"/>
  <c r="H74" i="10"/>
  <c r="L74" i="10"/>
  <c r="I75" i="8"/>
  <c r="B76" i="8"/>
  <c r="J75" i="8"/>
  <c r="E75" i="8"/>
  <c r="H75" i="8"/>
  <c r="K75" i="8"/>
  <c r="F75" i="8"/>
  <c r="D75" i="8"/>
  <c r="L75" i="8"/>
  <c r="C75" i="8"/>
  <c r="E18" i="8"/>
  <c r="D18" i="8"/>
  <c r="F18" i="8"/>
  <c r="B19" i="8"/>
  <c r="C18" i="8"/>
  <c r="E75" i="10" l="1"/>
  <c r="F75" i="10"/>
  <c r="K75" i="10"/>
  <c r="B76" i="10"/>
  <c r="C75" i="10"/>
  <c r="J75" i="10"/>
  <c r="I75" i="10"/>
  <c r="D75" i="10"/>
  <c r="L75" i="10"/>
  <c r="H75" i="10"/>
  <c r="C21" i="10"/>
  <c r="D21" i="10"/>
  <c r="B22" i="10"/>
  <c r="E21" i="10"/>
  <c r="F21" i="10"/>
  <c r="H19" i="8"/>
  <c r="E19" i="8"/>
  <c r="D19" i="8"/>
  <c r="F19" i="8"/>
  <c r="B20" i="8"/>
  <c r="C19" i="8"/>
  <c r="F76" i="8"/>
  <c r="I76" i="8"/>
  <c r="L76" i="8"/>
  <c r="K76" i="8"/>
  <c r="B77" i="8"/>
  <c r="E76" i="8"/>
  <c r="J76" i="8"/>
  <c r="D76" i="8"/>
  <c r="C76" i="8"/>
  <c r="H76" i="8"/>
  <c r="L76" i="10" l="1"/>
  <c r="E76" i="10"/>
  <c r="D76" i="10"/>
  <c r="K76" i="10"/>
  <c r="I76" i="10"/>
  <c r="F76" i="10"/>
  <c r="J76" i="10"/>
  <c r="C76" i="10"/>
  <c r="B77" i="10"/>
  <c r="H76" i="10"/>
  <c r="F22" i="10"/>
  <c r="D22" i="10"/>
  <c r="B23" i="10"/>
  <c r="C22" i="10"/>
  <c r="E22" i="10"/>
  <c r="E77" i="8"/>
  <c r="L77" i="8"/>
  <c r="I77" i="8"/>
  <c r="C77" i="8"/>
  <c r="F77" i="8"/>
  <c r="J77" i="8"/>
  <c r="D77" i="8"/>
  <c r="K77" i="8"/>
  <c r="B78" i="8"/>
  <c r="H77" i="8"/>
  <c r="F20" i="8"/>
  <c r="B21" i="8"/>
  <c r="D20" i="8"/>
  <c r="C20" i="8"/>
  <c r="E20" i="8"/>
  <c r="I77" i="10" l="1"/>
  <c r="K77" i="10"/>
  <c r="D77" i="10"/>
  <c r="C77" i="10"/>
  <c r="L77" i="10"/>
  <c r="F77" i="10"/>
  <c r="J77" i="10"/>
  <c r="E77" i="10"/>
  <c r="B78" i="10"/>
  <c r="H77" i="10"/>
  <c r="F23" i="10"/>
  <c r="C23" i="10"/>
  <c r="B24" i="10"/>
  <c r="D23" i="10"/>
  <c r="E23" i="10"/>
  <c r="B22" i="8"/>
  <c r="E21" i="8"/>
  <c r="C21" i="8"/>
  <c r="F21" i="8"/>
  <c r="D21" i="8"/>
  <c r="I78" i="8"/>
  <c r="F78" i="8"/>
  <c r="B79" i="8"/>
  <c r="K78" i="8"/>
  <c r="D78" i="8"/>
  <c r="L78" i="8"/>
  <c r="J78" i="8"/>
  <c r="C78" i="8"/>
  <c r="E78" i="8"/>
  <c r="H78" i="8"/>
  <c r="F24" i="10" l="1"/>
  <c r="D24" i="10"/>
  <c r="E24" i="10"/>
  <c r="C24" i="10"/>
  <c r="B25" i="10"/>
  <c r="D78" i="10"/>
  <c r="E78" i="10"/>
  <c r="L78" i="10"/>
  <c r="J78" i="10"/>
  <c r="B79" i="10"/>
  <c r="C78" i="10"/>
  <c r="F78" i="10"/>
  <c r="K78" i="10"/>
  <c r="I78" i="10"/>
  <c r="H78" i="10"/>
  <c r="B80" i="8"/>
  <c r="K79" i="8"/>
  <c r="H79" i="8"/>
  <c r="I79" i="8"/>
  <c r="E79" i="8"/>
  <c r="D79" i="8"/>
  <c r="C79" i="8"/>
  <c r="F79" i="8"/>
  <c r="J79" i="8"/>
  <c r="L79" i="8"/>
  <c r="F22" i="8"/>
  <c r="D22" i="8"/>
  <c r="E22" i="8"/>
  <c r="C22" i="8"/>
  <c r="B23" i="8"/>
  <c r="C79" i="10" l="1"/>
  <c r="K79" i="10"/>
  <c r="D79" i="10"/>
  <c r="J79" i="10"/>
  <c r="B80" i="10"/>
  <c r="E79" i="10"/>
  <c r="I79" i="10"/>
  <c r="L79" i="10"/>
  <c r="F79" i="10"/>
  <c r="H79" i="10"/>
  <c r="D25" i="10"/>
  <c r="E25" i="10"/>
  <c r="F25" i="10"/>
  <c r="B26" i="10"/>
  <c r="C25" i="10"/>
  <c r="D23" i="8"/>
  <c r="E23" i="8"/>
  <c r="F23" i="8"/>
  <c r="C23" i="8"/>
  <c r="B24" i="8"/>
  <c r="F80" i="8"/>
  <c r="B81" i="8"/>
  <c r="J80" i="8"/>
  <c r="I80" i="8"/>
  <c r="L80" i="8"/>
  <c r="K80" i="8"/>
  <c r="D80" i="8"/>
  <c r="E80" i="8"/>
  <c r="C80" i="8"/>
  <c r="H80" i="8"/>
  <c r="I80" i="10" l="1"/>
  <c r="J80" i="10"/>
  <c r="K80" i="10"/>
  <c r="E80" i="10"/>
  <c r="B81" i="10"/>
  <c r="D80" i="10"/>
  <c r="C80" i="10"/>
  <c r="F80" i="10"/>
  <c r="L80" i="10"/>
  <c r="H80" i="10"/>
  <c r="F26" i="10"/>
  <c r="C26" i="10"/>
  <c r="E26" i="10"/>
  <c r="D26" i="10"/>
  <c r="B27" i="10"/>
  <c r="C24" i="8"/>
  <c r="F24" i="8"/>
  <c r="B25" i="8"/>
  <c r="E24" i="8"/>
  <c r="D24" i="8"/>
  <c r="K81" i="8"/>
  <c r="J81" i="8"/>
  <c r="L81" i="8"/>
  <c r="E81" i="8"/>
  <c r="B82" i="8"/>
  <c r="F81" i="8"/>
  <c r="D81" i="8"/>
  <c r="I81" i="8"/>
  <c r="C81" i="8"/>
  <c r="H81" i="8"/>
  <c r="I81" i="10" l="1"/>
  <c r="C81" i="10"/>
  <c r="D81" i="10"/>
  <c r="B82" i="10"/>
  <c r="F81" i="10"/>
  <c r="L81" i="10"/>
  <c r="J81" i="10"/>
  <c r="E81" i="10"/>
  <c r="K81" i="10"/>
  <c r="H81" i="10"/>
  <c r="D27" i="10"/>
  <c r="C27" i="10"/>
  <c r="F27" i="10"/>
  <c r="B28" i="10"/>
  <c r="E27" i="10"/>
  <c r="I82" i="8"/>
  <c r="J82" i="8"/>
  <c r="E82" i="8"/>
  <c r="F82" i="8"/>
  <c r="D82" i="8"/>
  <c r="K82" i="8"/>
  <c r="B83" i="8"/>
  <c r="L82" i="8"/>
  <c r="C82" i="8"/>
  <c r="H82" i="8"/>
  <c r="E25" i="8"/>
  <c r="C25" i="8"/>
  <c r="D25" i="8"/>
  <c r="B26" i="8"/>
  <c r="F25" i="8"/>
  <c r="F28" i="10" l="1"/>
  <c r="B29" i="10"/>
  <c r="C28" i="10"/>
  <c r="D28" i="10"/>
  <c r="E28" i="10"/>
  <c r="J82" i="10"/>
  <c r="B83" i="10"/>
  <c r="F82" i="10"/>
  <c r="D82" i="10"/>
  <c r="K82" i="10"/>
  <c r="E82" i="10"/>
  <c r="H82" i="10"/>
  <c r="L82" i="10"/>
  <c r="C82" i="10"/>
  <c r="I82" i="10"/>
  <c r="B27" i="8"/>
  <c r="E26" i="8"/>
  <c r="F26" i="8"/>
  <c r="D26" i="8"/>
  <c r="C26" i="8"/>
  <c r="D83" i="8"/>
  <c r="J83" i="8"/>
  <c r="K83" i="8"/>
  <c r="C83" i="8"/>
  <c r="I83" i="8"/>
  <c r="F83" i="8"/>
  <c r="L83" i="8"/>
  <c r="E83" i="8"/>
  <c r="B84" i="8"/>
  <c r="H83" i="8"/>
  <c r="L83" i="10" l="1"/>
  <c r="J83" i="10"/>
  <c r="F83" i="10"/>
  <c r="B84" i="10"/>
  <c r="D83" i="10"/>
  <c r="E83" i="10"/>
  <c r="C83" i="10"/>
  <c r="I83" i="10"/>
  <c r="K83" i="10"/>
  <c r="H83" i="10"/>
  <c r="C29" i="10"/>
  <c r="E29" i="10"/>
  <c r="F29" i="10"/>
  <c r="B30" i="10"/>
  <c r="D29" i="10"/>
  <c r="D27" i="8"/>
  <c r="B28" i="8"/>
  <c r="E27" i="8"/>
  <c r="C27" i="8"/>
  <c r="F27" i="8"/>
  <c r="F84" i="8"/>
  <c r="K84" i="8"/>
  <c r="B85" i="8"/>
  <c r="I84" i="8"/>
  <c r="L84" i="8"/>
  <c r="J84" i="8"/>
  <c r="D84" i="8"/>
  <c r="E84" i="8"/>
  <c r="C84" i="8"/>
  <c r="H84" i="8"/>
  <c r="D30" i="10" l="1"/>
  <c r="C30" i="10"/>
  <c r="F30" i="10"/>
  <c r="G56" i="10"/>
  <c r="B31" i="10"/>
  <c r="E30" i="10"/>
  <c r="L84" i="10"/>
  <c r="C84" i="10"/>
  <c r="K84" i="10"/>
  <c r="B85" i="10"/>
  <c r="J84" i="10"/>
  <c r="E84" i="10"/>
  <c r="F84" i="10"/>
  <c r="D84" i="10"/>
  <c r="I84" i="10"/>
  <c r="H84" i="10"/>
  <c r="F28" i="8"/>
  <c r="B29" i="8"/>
  <c r="E28" i="8"/>
  <c r="D28" i="8"/>
  <c r="C28" i="8"/>
  <c r="C85" i="8"/>
  <c r="K85" i="8"/>
  <c r="B86" i="8"/>
  <c r="J85" i="8"/>
  <c r="L85" i="8"/>
  <c r="I85" i="8"/>
  <c r="D85" i="8"/>
  <c r="F85" i="8"/>
  <c r="E85" i="8"/>
  <c r="H85" i="8"/>
  <c r="H113" i="10" l="1"/>
  <c r="K58" i="10" s="1"/>
  <c r="H58" i="10"/>
  <c r="K58" i="8" s="1"/>
  <c r="D14" i="11" s="1"/>
  <c r="I85" i="10"/>
  <c r="B86" i="10"/>
  <c r="J85" i="10"/>
  <c r="D85" i="10"/>
  <c r="C85" i="10"/>
  <c r="L85" i="10"/>
  <c r="E85" i="10"/>
  <c r="F85" i="10"/>
  <c r="K85" i="10"/>
  <c r="H85" i="10"/>
  <c r="F31" i="10"/>
  <c r="B32" i="10"/>
  <c r="C31" i="10"/>
  <c r="E31" i="10"/>
  <c r="D31" i="10"/>
  <c r="D29" i="8"/>
  <c r="F29" i="8"/>
  <c r="B30" i="8"/>
  <c r="C29" i="8"/>
  <c r="E29" i="8"/>
  <c r="E86" i="8"/>
  <c r="L86" i="8"/>
  <c r="I86" i="8"/>
  <c r="J86" i="8"/>
  <c r="B87" i="8"/>
  <c r="K86" i="8"/>
  <c r="F86" i="8"/>
  <c r="D86" i="8"/>
  <c r="C86" i="8"/>
  <c r="H86" i="8"/>
  <c r="L86" i="10" l="1"/>
  <c r="D86" i="10"/>
  <c r="J86" i="10"/>
  <c r="B87" i="10"/>
  <c r="C86" i="10"/>
  <c r="I86" i="10"/>
  <c r="K86" i="10"/>
  <c r="E86" i="10"/>
  <c r="F86" i="10"/>
  <c r="H86" i="10"/>
  <c r="C32" i="10"/>
  <c r="B33" i="10"/>
  <c r="E32" i="10"/>
  <c r="D32" i="10"/>
  <c r="F32" i="10"/>
  <c r="C30" i="8"/>
  <c r="B31" i="8"/>
  <c r="D30" i="8"/>
  <c r="F30" i="8"/>
  <c r="E30" i="8"/>
  <c r="J87" i="8"/>
  <c r="I87" i="8"/>
  <c r="L87" i="8"/>
  <c r="K87" i="8"/>
  <c r="F87" i="8"/>
  <c r="E87" i="8"/>
  <c r="C87" i="8"/>
  <c r="D87" i="8"/>
  <c r="B88" i="8"/>
  <c r="H87" i="8"/>
  <c r="B34" i="10" l="1"/>
  <c r="D33" i="10"/>
  <c r="F33" i="10"/>
  <c r="C33" i="10"/>
  <c r="E33" i="10"/>
  <c r="C87" i="10"/>
  <c r="B88" i="10"/>
  <c r="K87" i="10"/>
  <c r="I87" i="10"/>
  <c r="F87" i="10"/>
  <c r="D87" i="10"/>
  <c r="J87" i="10"/>
  <c r="E87" i="10"/>
  <c r="L87" i="10"/>
  <c r="H87" i="10"/>
  <c r="C31" i="8"/>
  <c r="B32" i="8"/>
  <c r="D31" i="8"/>
  <c r="F31" i="8"/>
  <c r="E31" i="8"/>
  <c r="F88" i="8"/>
  <c r="L88" i="8"/>
  <c r="E88" i="8"/>
  <c r="K88" i="8"/>
  <c r="B89" i="8"/>
  <c r="C88" i="8"/>
  <c r="I88" i="8"/>
  <c r="J88" i="8"/>
  <c r="D88" i="8"/>
  <c r="H88" i="8"/>
  <c r="E34" i="10" l="1"/>
  <c r="D34" i="10"/>
  <c r="F34" i="10"/>
  <c r="C34" i="10"/>
  <c r="B35" i="10"/>
  <c r="H88" i="10"/>
  <c r="B89" i="10"/>
  <c r="D88" i="10"/>
  <c r="E88" i="10"/>
  <c r="C88" i="10"/>
  <c r="F88" i="10"/>
  <c r="K88" i="10"/>
  <c r="J88" i="10"/>
  <c r="I88" i="10"/>
  <c r="L88" i="10"/>
  <c r="D89" i="8"/>
  <c r="L89" i="8"/>
  <c r="E89" i="8"/>
  <c r="C89" i="8"/>
  <c r="K89" i="8"/>
  <c r="J89" i="8"/>
  <c r="B90" i="8"/>
  <c r="I89" i="8"/>
  <c r="F89" i="8"/>
  <c r="H89" i="8"/>
  <c r="E32" i="8"/>
  <c r="D32" i="8"/>
  <c r="F32" i="8"/>
  <c r="C32" i="8"/>
  <c r="B33" i="8"/>
  <c r="K89" i="10" l="1"/>
  <c r="L89" i="10"/>
  <c r="D89" i="10"/>
  <c r="J89" i="10"/>
  <c r="B90" i="10"/>
  <c r="C89" i="10"/>
  <c r="E89" i="10"/>
  <c r="I89" i="10"/>
  <c r="F89" i="10"/>
  <c r="H89" i="10"/>
  <c r="D35" i="10"/>
  <c r="F35" i="10"/>
  <c r="B36" i="10"/>
  <c r="C35" i="10"/>
  <c r="E35" i="10"/>
  <c r="E33" i="8"/>
  <c r="D33" i="8"/>
  <c r="B34" i="8"/>
  <c r="C33" i="8"/>
  <c r="F33" i="8"/>
  <c r="C90" i="8"/>
  <c r="F90" i="8"/>
  <c r="I90" i="8"/>
  <c r="E90" i="8"/>
  <c r="J90" i="8"/>
  <c r="B91" i="8"/>
  <c r="D90" i="8"/>
  <c r="L90" i="8"/>
  <c r="K90" i="8"/>
  <c r="H90" i="8"/>
  <c r="D36" i="10" l="1"/>
  <c r="E36" i="10"/>
  <c r="B37" i="10"/>
  <c r="F36" i="10"/>
  <c r="C36" i="10"/>
  <c r="D90" i="10"/>
  <c r="F90" i="10"/>
  <c r="B91" i="10"/>
  <c r="J90" i="10"/>
  <c r="L90" i="10"/>
  <c r="K90" i="10"/>
  <c r="I90" i="10"/>
  <c r="C90" i="10"/>
  <c r="E90" i="10"/>
  <c r="H90" i="10"/>
  <c r="F34" i="8"/>
  <c r="B35" i="8"/>
  <c r="D34" i="8"/>
  <c r="E34" i="8"/>
  <c r="C34" i="8"/>
  <c r="H91" i="8"/>
  <c r="B92" i="8"/>
  <c r="I91" i="8"/>
  <c r="F91" i="8"/>
  <c r="K91" i="8"/>
  <c r="J91" i="8"/>
  <c r="D91" i="8"/>
  <c r="E91" i="8"/>
  <c r="L91" i="8"/>
  <c r="C91" i="8"/>
  <c r="B92" i="10" l="1"/>
  <c r="K91" i="10"/>
  <c r="E91" i="10"/>
  <c r="F91" i="10"/>
  <c r="C91" i="10"/>
  <c r="L91" i="10"/>
  <c r="D91" i="10"/>
  <c r="J91" i="10"/>
  <c r="I91" i="10"/>
  <c r="H91" i="10"/>
  <c r="F37" i="10"/>
  <c r="D37" i="10"/>
  <c r="E37" i="10"/>
  <c r="B38" i="10"/>
  <c r="C37" i="10"/>
  <c r="E35" i="8"/>
  <c r="C35" i="8"/>
  <c r="F35" i="8"/>
  <c r="B36" i="8"/>
  <c r="D35" i="8"/>
  <c r="K92" i="8"/>
  <c r="F92" i="8"/>
  <c r="L92" i="8"/>
  <c r="D92" i="8"/>
  <c r="C92" i="8"/>
  <c r="I92" i="8"/>
  <c r="J92" i="8"/>
  <c r="E92" i="8"/>
  <c r="B93" i="8"/>
  <c r="H92" i="8"/>
  <c r="D38" i="10" l="1"/>
  <c r="C38" i="10"/>
  <c r="B39" i="10"/>
  <c r="E38" i="10"/>
  <c r="F38" i="10"/>
  <c r="B93" i="10"/>
  <c r="E92" i="10"/>
  <c r="I92" i="10"/>
  <c r="K92" i="10"/>
  <c r="D92" i="10"/>
  <c r="C92" i="10"/>
  <c r="F92" i="10"/>
  <c r="L92" i="10"/>
  <c r="J92" i="10"/>
  <c r="H92" i="10"/>
  <c r="B94" i="8"/>
  <c r="K93" i="8"/>
  <c r="I93" i="8"/>
  <c r="D93" i="8"/>
  <c r="E93" i="8"/>
  <c r="J93" i="8"/>
  <c r="L93" i="8"/>
  <c r="F93" i="8"/>
  <c r="C93" i="8"/>
  <c r="H93" i="8"/>
  <c r="F36" i="8"/>
  <c r="B37" i="8"/>
  <c r="D36" i="8"/>
  <c r="E36" i="8"/>
  <c r="C36" i="8"/>
  <c r="F39" i="10" l="1"/>
  <c r="D39" i="10"/>
  <c r="B40" i="10"/>
  <c r="E39" i="10"/>
  <c r="C39" i="10"/>
  <c r="J93" i="10"/>
  <c r="L93" i="10"/>
  <c r="I93" i="10"/>
  <c r="D93" i="10"/>
  <c r="E93" i="10"/>
  <c r="K93" i="10"/>
  <c r="C93" i="10"/>
  <c r="F93" i="10"/>
  <c r="B94" i="10"/>
  <c r="H93" i="10"/>
  <c r="C94" i="8"/>
  <c r="L94" i="8"/>
  <c r="D94" i="8"/>
  <c r="I94" i="8"/>
  <c r="J94" i="8"/>
  <c r="F94" i="8"/>
  <c r="B95" i="8"/>
  <c r="K94" i="8"/>
  <c r="E94" i="8"/>
  <c r="H94" i="8"/>
  <c r="E37" i="8"/>
  <c r="F37" i="8"/>
  <c r="B38" i="8"/>
  <c r="C37" i="8"/>
  <c r="D37" i="8"/>
  <c r="C94" i="10" l="1"/>
  <c r="L94" i="10"/>
  <c r="K94" i="10"/>
  <c r="B95" i="10"/>
  <c r="F94" i="10"/>
  <c r="J94" i="10"/>
  <c r="D94" i="10"/>
  <c r="I94" i="10"/>
  <c r="E94" i="10"/>
  <c r="H94" i="10"/>
  <c r="C40" i="10"/>
  <c r="F40" i="10"/>
  <c r="E40" i="10"/>
  <c r="B41" i="10"/>
  <c r="D40" i="10"/>
  <c r="D38" i="8"/>
  <c r="C38" i="8"/>
  <c r="F38" i="8"/>
  <c r="B39" i="8"/>
  <c r="E38" i="8"/>
  <c r="E95" i="8"/>
  <c r="C95" i="8"/>
  <c r="J95" i="8"/>
  <c r="F95" i="8"/>
  <c r="B96" i="8"/>
  <c r="I95" i="8"/>
  <c r="L95" i="8"/>
  <c r="D95" i="8"/>
  <c r="K95" i="8"/>
  <c r="H95" i="8"/>
  <c r="E41" i="10" l="1"/>
  <c r="C41" i="10"/>
  <c r="B42" i="10"/>
  <c r="D41" i="10"/>
  <c r="F41" i="10"/>
  <c r="E95" i="10"/>
  <c r="J95" i="10"/>
  <c r="B96" i="10"/>
  <c r="I95" i="10"/>
  <c r="L95" i="10"/>
  <c r="F95" i="10"/>
  <c r="C95" i="10"/>
  <c r="D95" i="10"/>
  <c r="K95" i="10"/>
  <c r="H95" i="10"/>
  <c r="K96" i="8"/>
  <c r="I96" i="8"/>
  <c r="E96" i="8"/>
  <c r="C96" i="8"/>
  <c r="B97" i="8"/>
  <c r="J96" i="8"/>
  <c r="D96" i="8"/>
  <c r="F96" i="8"/>
  <c r="L96" i="8"/>
  <c r="H96" i="8"/>
  <c r="B40" i="8"/>
  <c r="F39" i="8"/>
  <c r="D39" i="8"/>
  <c r="C39" i="8"/>
  <c r="E39" i="8"/>
  <c r="H96" i="10" l="1"/>
  <c r="I96" i="10"/>
  <c r="B97" i="10"/>
  <c r="L96" i="10"/>
  <c r="K96" i="10"/>
  <c r="C96" i="10"/>
  <c r="E96" i="10"/>
  <c r="J96" i="10"/>
  <c r="F96" i="10"/>
  <c r="D96" i="10"/>
  <c r="D42" i="10"/>
  <c r="F42" i="10"/>
  <c r="C42" i="10"/>
  <c r="B43" i="10"/>
  <c r="E42" i="10"/>
  <c r="B41" i="8"/>
  <c r="D40" i="8"/>
  <c r="E40" i="8"/>
  <c r="C40" i="8"/>
  <c r="F40" i="8"/>
  <c r="H97" i="8"/>
  <c r="I97" i="8"/>
  <c r="F97" i="8"/>
  <c r="K97" i="8"/>
  <c r="C97" i="8"/>
  <c r="D97" i="8"/>
  <c r="E97" i="8"/>
  <c r="L97" i="8"/>
  <c r="B98" i="8"/>
  <c r="J97" i="8"/>
  <c r="K97" i="10" l="1"/>
  <c r="J97" i="10"/>
  <c r="L97" i="10"/>
  <c r="I97" i="10"/>
  <c r="E97" i="10"/>
  <c r="C97" i="10"/>
  <c r="F97" i="10"/>
  <c r="B98" i="10"/>
  <c r="D97" i="10"/>
  <c r="H97" i="10"/>
  <c r="B44" i="10"/>
  <c r="F43" i="10"/>
  <c r="D43" i="10"/>
  <c r="C43" i="10"/>
  <c r="E43" i="10"/>
  <c r="B99" i="8"/>
  <c r="F98" i="8"/>
  <c r="E98" i="8"/>
  <c r="D98" i="8"/>
  <c r="L98" i="8"/>
  <c r="I98" i="8"/>
  <c r="K98" i="8"/>
  <c r="C98" i="8"/>
  <c r="J98" i="8"/>
  <c r="H98" i="8"/>
  <c r="D41" i="8"/>
  <c r="F41" i="8"/>
  <c r="C41" i="8"/>
  <c r="E41" i="8"/>
  <c r="B42" i="8"/>
  <c r="L98" i="10" l="1"/>
  <c r="F98" i="10"/>
  <c r="I98" i="10"/>
  <c r="E98" i="10"/>
  <c r="K98" i="10"/>
  <c r="B99" i="10"/>
  <c r="J98" i="10"/>
  <c r="C98" i="10"/>
  <c r="D98" i="10"/>
  <c r="H98" i="10"/>
  <c r="D44" i="10"/>
  <c r="C44" i="10"/>
  <c r="F44" i="10"/>
  <c r="E44" i="10"/>
  <c r="B45" i="10"/>
  <c r="B43" i="8"/>
  <c r="E42" i="8"/>
  <c r="D42" i="8"/>
  <c r="C42" i="8"/>
  <c r="F42" i="8"/>
  <c r="B100" i="8"/>
  <c r="K99" i="8"/>
  <c r="E99" i="8"/>
  <c r="C99" i="8"/>
  <c r="I99" i="8"/>
  <c r="D99" i="8"/>
  <c r="L99" i="8"/>
  <c r="J99" i="8"/>
  <c r="F99" i="8"/>
  <c r="H99" i="8"/>
  <c r="D99" i="10" l="1"/>
  <c r="B100" i="10"/>
  <c r="J99" i="10"/>
  <c r="I99" i="10"/>
  <c r="C99" i="10"/>
  <c r="E99" i="10"/>
  <c r="K99" i="10"/>
  <c r="F99" i="10"/>
  <c r="L99" i="10"/>
  <c r="H99" i="10"/>
  <c r="B46" i="10"/>
  <c r="C45" i="10"/>
  <c r="F45" i="10"/>
  <c r="E45" i="10"/>
  <c r="D45" i="10"/>
  <c r="E100" i="8"/>
  <c r="D100" i="8"/>
  <c r="K100" i="8"/>
  <c r="F100" i="8"/>
  <c r="J100" i="8"/>
  <c r="B101" i="8"/>
  <c r="L100" i="8"/>
  <c r="I100" i="8"/>
  <c r="C100" i="8"/>
  <c r="H100" i="8"/>
  <c r="C43" i="8"/>
  <c r="D43" i="8"/>
  <c r="E43" i="8"/>
  <c r="F43" i="8"/>
  <c r="B44" i="8"/>
  <c r="D46" i="10" l="1"/>
  <c r="F46" i="10"/>
  <c r="C46" i="10"/>
  <c r="E46" i="10"/>
  <c r="B47" i="10"/>
  <c r="B101" i="10"/>
  <c r="L100" i="10"/>
  <c r="D100" i="10"/>
  <c r="F100" i="10"/>
  <c r="I100" i="10"/>
  <c r="C100" i="10"/>
  <c r="J100" i="10"/>
  <c r="E100" i="10"/>
  <c r="K100" i="10"/>
  <c r="H100" i="10"/>
  <c r="K101" i="8"/>
  <c r="C101" i="8"/>
  <c r="D101" i="8"/>
  <c r="I101" i="8"/>
  <c r="F101" i="8"/>
  <c r="B102" i="8"/>
  <c r="L101" i="8"/>
  <c r="J101" i="8"/>
  <c r="E101" i="8"/>
  <c r="H101" i="8"/>
  <c r="E44" i="8"/>
  <c r="B45" i="8"/>
  <c r="C44" i="8"/>
  <c r="D44" i="8"/>
  <c r="F44" i="8"/>
  <c r="C47" i="10" l="1"/>
  <c r="B48" i="10"/>
  <c r="E47" i="10"/>
  <c r="D47" i="10"/>
  <c r="F47" i="10"/>
  <c r="I101" i="10"/>
  <c r="C101" i="10"/>
  <c r="F101" i="10"/>
  <c r="J101" i="10"/>
  <c r="K101" i="10"/>
  <c r="L101" i="10"/>
  <c r="D101" i="10"/>
  <c r="E101" i="10"/>
  <c r="B102" i="10"/>
  <c r="H101" i="10"/>
  <c r="E45" i="8"/>
  <c r="C45" i="8"/>
  <c r="F45" i="8"/>
  <c r="D45" i="8"/>
  <c r="B46" i="8"/>
  <c r="J102" i="8"/>
  <c r="F102" i="8"/>
  <c r="B103" i="8"/>
  <c r="I102" i="8"/>
  <c r="E102" i="8"/>
  <c r="C102" i="8"/>
  <c r="L102" i="8"/>
  <c r="K102" i="8"/>
  <c r="D102" i="8"/>
  <c r="H102" i="8"/>
  <c r="D48" i="10" l="1"/>
  <c r="F48" i="10"/>
  <c r="B49" i="10"/>
  <c r="E48" i="10"/>
  <c r="C48" i="10"/>
  <c r="F102" i="10"/>
  <c r="L102" i="10"/>
  <c r="C102" i="10"/>
  <c r="I102" i="10"/>
  <c r="D102" i="10"/>
  <c r="K102" i="10"/>
  <c r="B103" i="10"/>
  <c r="E102" i="10"/>
  <c r="J102" i="10"/>
  <c r="H102" i="10"/>
  <c r="D46" i="8"/>
  <c r="C46" i="8"/>
  <c r="F46" i="8"/>
  <c r="E46" i="8"/>
  <c r="B47" i="8"/>
  <c r="J103" i="8"/>
  <c r="F103" i="8"/>
  <c r="E103" i="8"/>
  <c r="D103" i="8"/>
  <c r="L103" i="8"/>
  <c r="K103" i="8"/>
  <c r="B104" i="8"/>
  <c r="C103" i="8"/>
  <c r="I103" i="8"/>
  <c r="H103" i="8"/>
  <c r="C49" i="10" l="1"/>
  <c r="F49" i="10"/>
  <c r="B50" i="10"/>
  <c r="E49" i="10"/>
  <c r="D49" i="10"/>
  <c r="H49" i="10"/>
  <c r="H103" i="10"/>
  <c r="F103" i="10"/>
  <c r="I103" i="10"/>
  <c r="K103" i="10"/>
  <c r="C103" i="10"/>
  <c r="B104" i="10"/>
  <c r="J103" i="10"/>
  <c r="D103" i="10"/>
  <c r="L103" i="10"/>
  <c r="E103" i="10"/>
  <c r="E104" i="8"/>
  <c r="K104" i="8"/>
  <c r="C104" i="8"/>
  <c r="F104" i="8"/>
  <c r="B105" i="8"/>
  <c r="I104" i="8"/>
  <c r="L104" i="8"/>
  <c r="J104" i="8"/>
  <c r="D104" i="8"/>
  <c r="H104" i="8"/>
  <c r="B48" i="8"/>
  <c r="D47" i="8"/>
  <c r="F47" i="8"/>
  <c r="C47" i="8"/>
  <c r="E47" i="8"/>
  <c r="B51" i="10" l="1"/>
  <c r="F50" i="10"/>
  <c r="D50" i="10"/>
  <c r="E50" i="10"/>
  <c r="C50" i="10"/>
  <c r="H50" i="10"/>
  <c r="E104" i="10"/>
  <c r="B105" i="10"/>
  <c r="K104" i="10"/>
  <c r="I104" i="10"/>
  <c r="D104" i="10"/>
  <c r="J104" i="10"/>
  <c r="C104" i="10"/>
  <c r="L104" i="10"/>
  <c r="F104" i="10"/>
  <c r="H104" i="10"/>
  <c r="E105" i="8"/>
  <c r="D105" i="8"/>
  <c r="B106" i="8"/>
  <c r="L105" i="8"/>
  <c r="J105" i="8"/>
  <c r="I105" i="8"/>
  <c r="F105" i="8"/>
  <c r="K105" i="8"/>
  <c r="C105" i="8"/>
  <c r="H105" i="8"/>
  <c r="E48" i="8"/>
  <c r="D48" i="8"/>
  <c r="F48" i="8"/>
  <c r="B49" i="8"/>
  <c r="C48" i="8"/>
  <c r="E105" i="10" l="1"/>
  <c r="B106" i="10"/>
  <c r="J105" i="10"/>
  <c r="I105" i="10"/>
  <c r="L105" i="10"/>
  <c r="K105" i="10"/>
  <c r="D105" i="10"/>
  <c r="F105" i="10"/>
  <c r="C105" i="10"/>
  <c r="H105" i="10"/>
  <c r="E51" i="10"/>
  <c r="D51" i="10"/>
  <c r="F51" i="10"/>
  <c r="B52" i="10"/>
  <c r="C51" i="10"/>
  <c r="H51" i="10"/>
  <c r="B50" i="8"/>
  <c r="C49" i="8"/>
  <c r="D49" i="8"/>
  <c r="E49" i="8"/>
  <c r="F49" i="8"/>
  <c r="D106" i="8"/>
  <c r="K106" i="8"/>
  <c r="J106" i="8"/>
  <c r="F106" i="8"/>
  <c r="L106" i="8"/>
  <c r="E106" i="8"/>
  <c r="C106" i="8"/>
  <c r="I106" i="8"/>
  <c r="B107" i="8"/>
  <c r="H106" i="8"/>
  <c r="J106" i="10" l="1"/>
  <c r="C106" i="10"/>
  <c r="L106" i="10"/>
  <c r="K106" i="10"/>
  <c r="E106" i="10"/>
  <c r="B107" i="10"/>
  <c r="F106" i="10"/>
  <c r="I106" i="10"/>
  <c r="D106" i="10"/>
  <c r="H106" i="10"/>
  <c r="C52" i="10"/>
  <c r="E52" i="10"/>
  <c r="F52" i="10"/>
  <c r="B53" i="10"/>
  <c r="D52" i="10"/>
  <c r="H52" i="10"/>
  <c r="D107" i="8"/>
  <c r="C107" i="8"/>
  <c r="I107" i="8"/>
  <c r="J107" i="8"/>
  <c r="F107" i="8"/>
  <c r="K107" i="8"/>
  <c r="E107" i="8"/>
  <c r="L107" i="8"/>
  <c r="B108" i="8"/>
  <c r="H107" i="8"/>
  <c r="B51" i="8"/>
  <c r="E50" i="8"/>
  <c r="C50" i="8"/>
  <c r="F50" i="8"/>
  <c r="D50" i="8"/>
  <c r="C53" i="10" l="1"/>
  <c r="F53" i="10"/>
  <c r="D53" i="10"/>
  <c r="B54" i="10"/>
  <c r="E53" i="10"/>
  <c r="H53" i="10"/>
  <c r="B108" i="10"/>
  <c r="F107" i="10"/>
  <c r="J107" i="10"/>
  <c r="E107" i="10"/>
  <c r="C107" i="10"/>
  <c r="L107" i="10"/>
  <c r="K107" i="10"/>
  <c r="D107" i="10"/>
  <c r="I107" i="10"/>
  <c r="H107" i="10"/>
  <c r="K108" i="8"/>
  <c r="B109" i="8"/>
  <c r="C108" i="8"/>
  <c r="F108" i="8"/>
  <c r="E108" i="8"/>
  <c r="I108" i="8"/>
  <c r="D108" i="8"/>
  <c r="J108" i="8"/>
  <c r="L108" i="8"/>
  <c r="H108" i="8"/>
  <c r="C51" i="8"/>
  <c r="F51" i="8"/>
  <c r="D51" i="8"/>
  <c r="E51" i="8"/>
  <c r="B52" i="8"/>
  <c r="L108" i="10" l="1"/>
  <c r="D108" i="10"/>
  <c r="E108" i="10"/>
  <c r="I108" i="10"/>
  <c r="J108" i="10"/>
  <c r="C108" i="10"/>
  <c r="K108" i="10"/>
  <c r="B109" i="10"/>
  <c r="F108" i="10"/>
  <c r="H108" i="10"/>
  <c r="B55" i="10"/>
  <c r="F54" i="10"/>
  <c r="D54" i="10"/>
  <c r="C54" i="10"/>
  <c r="E54" i="10"/>
  <c r="H54" i="10"/>
  <c r="D52" i="8"/>
  <c r="F52" i="8"/>
  <c r="E52" i="8"/>
  <c r="C52" i="8"/>
  <c r="B53" i="8"/>
  <c r="F109" i="8"/>
  <c r="E109" i="8"/>
  <c r="I109" i="8"/>
  <c r="J109" i="8"/>
  <c r="D109" i="8"/>
  <c r="K109" i="8"/>
  <c r="L109" i="8"/>
  <c r="B110" i="8"/>
  <c r="C109" i="8"/>
  <c r="H109" i="8"/>
  <c r="H55" i="10" l="1"/>
  <c r="C55" i="10"/>
  <c r="E55" i="10"/>
  <c r="D55" i="10"/>
  <c r="F55" i="10"/>
  <c r="D109" i="10"/>
  <c r="B110" i="10"/>
  <c r="J109" i="10"/>
  <c r="I109" i="10"/>
  <c r="E109" i="10"/>
  <c r="C109" i="10"/>
  <c r="K109" i="10"/>
  <c r="L109" i="10"/>
  <c r="F109" i="10"/>
  <c r="H109" i="10"/>
  <c r="B54" i="8"/>
  <c r="C53" i="8"/>
  <c r="E53" i="8"/>
  <c r="D53" i="8"/>
  <c r="F53" i="8"/>
  <c r="I110" i="8"/>
  <c r="K110" i="8"/>
  <c r="L110" i="8"/>
  <c r="D110" i="8"/>
  <c r="C110" i="8"/>
  <c r="F110" i="8"/>
  <c r="J110" i="8"/>
  <c r="E110" i="8"/>
  <c r="H110" i="8"/>
  <c r="E110" i="10" l="1"/>
  <c r="C110" i="10"/>
  <c r="L110" i="10"/>
  <c r="J110" i="10"/>
  <c r="F110" i="10"/>
  <c r="D110" i="10"/>
  <c r="K110" i="10"/>
  <c r="I110" i="10"/>
  <c r="H110" i="10"/>
  <c r="D54" i="8"/>
  <c r="F54" i="8"/>
  <c r="C54" i="8"/>
  <c r="B55" i="8"/>
  <c r="E54" i="8"/>
  <c r="F55" i="8" l="1"/>
  <c r="C55" i="8"/>
  <c r="D55" i="8"/>
  <c r="E55" i="8"/>
  <c r="H55" i="8"/>
</calcChain>
</file>

<file path=xl/sharedStrings.xml><?xml version="1.0" encoding="utf-8"?>
<sst xmlns="http://schemas.openxmlformats.org/spreadsheetml/2006/main" count="149" uniqueCount="85">
  <si>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</si>
  <si>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</si>
  <si>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所属</t>
    <rPh sb="0" eb="2">
      <t>ショゾク</t>
    </rPh>
    <phoneticPr fontId="2"/>
  </si>
  <si>
    <t>　　氏　　　名</t>
    <rPh sb="2" eb="3">
      <t>シ</t>
    </rPh>
    <rPh sb="6" eb="7">
      <t>メイ</t>
    </rPh>
    <phoneticPr fontId="2"/>
  </si>
  <si>
    <t>○</t>
    <phoneticPr fontId="2"/>
  </si>
  <si>
    <t>入力例</t>
    <rPh sb="0" eb="2">
      <t>ニュウリョク</t>
    </rPh>
    <rPh sb="2" eb="3">
      <t>レイ</t>
    </rPh>
    <phoneticPr fontId="2"/>
  </si>
  <si>
    <t>参加する種目は、左に○（全角）。最高記録は右隣に入力。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phoneticPr fontId="2"/>
  </si>
  <si>
    <t>参加種目確認　［自動表示］</t>
    <rPh sb="0" eb="2">
      <t>サンカ</t>
    </rPh>
    <rPh sb="2" eb="4">
      <t>シュモク</t>
    </rPh>
    <rPh sb="4" eb="6">
      <t>カクニン</t>
    </rPh>
    <rPh sb="8" eb="10">
      <t>ジドウ</t>
    </rPh>
    <rPh sb="10" eb="12">
      <t>ヒョウジ</t>
    </rPh>
    <phoneticPr fontId="2"/>
  </si>
  <si>
    <t>error</t>
    <phoneticPr fontId="2"/>
  </si>
  <si>
    <t>ナンバーカード</t>
    <phoneticPr fontId="2"/>
  </si>
  <si>
    <t>ふりがな</t>
    <phoneticPr fontId="2"/>
  </si>
  <si>
    <t>色内の各列の項目に入力してください。</t>
    <rPh sb="0" eb="1">
      <t>イロ</t>
    </rPh>
    <rPh sb="1" eb="2">
      <t>ナイ</t>
    </rPh>
    <rPh sb="3" eb="4">
      <t>カク</t>
    </rPh>
    <rPh sb="4" eb="5">
      <t>レツ</t>
    </rPh>
    <rPh sb="6" eb="8">
      <t>コウモク</t>
    </rPh>
    <rPh sb="9" eb="11">
      <t>ニュウリョク</t>
    </rPh>
    <phoneticPr fontId="2"/>
  </si>
  <si>
    <t>ふりがな</t>
    <phoneticPr fontId="2"/>
  </si>
  <si>
    <t>error</t>
    <phoneticPr fontId="2"/>
  </si>
  <si>
    <t>　※【リレー種目】　選手名はこのシートに入力。編成は、「リレー申込」シートに入力してください。</t>
    <rPh sb="6" eb="8">
      <t>シュモク</t>
    </rPh>
    <rPh sb="10" eb="13">
      <t>センシュメイ</t>
    </rPh>
    <rPh sb="20" eb="22">
      <t>ニュウリョク</t>
    </rPh>
    <rPh sb="23" eb="25">
      <t>ヘンセイ</t>
    </rPh>
    <rPh sb="31" eb="33">
      <t>モウシコミ</t>
    </rPh>
    <rPh sb="38" eb="40">
      <t>ニュウリョク</t>
    </rPh>
    <phoneticPr fontId="2"/>
  </si>
  <si>
    <t>参加する種目は、左に○（全角）。最高記録は右隣に入力（半角）。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rPh sb="27" eb="29">
      <t>ハンカク</t>
    </rPh>
    <phoneticPr fontId="2"/>
  </si>
  <si>
    <t>は印刷範囲</t>
    <rPh sb="1" eb="3">
      <t>インサツ</t>
    </rPh>
    <rPh sb="3" eb="5">
      <t>ハンイ</t>
    </rPh>
    <phoneticPr fontId="2"/>
  </si>
  <si>
    <t>８０名を超える場合は、ページを複写し、［Ｂ列］の数値を８１～に設定してください。</t>
    <rPh sb="2" eb="3">
      <t>メイ</t>
    </rPh>
    <rPh sb="4" eb="5">
      <t>コ</t>
    </rPh>
    <rPh sb="7" eb="9">
      <t>バアイ</t>
    </rPh>
    <rPh sb="15" eb="17">
      <t>フクシャ</t>
    </rPh>
    <rPh sb="21" eb="22">
      <t>レツ</t>
    </rPh>
    <rPh sb="24" eb="26">
      <t>スウチ</t>
    </rPh>
    <rPh sb="31" eb="33">
      <t>セッテイ</t>
    </rPh>
    <phoneticPr fontId="2"/>
  </si>
  <si>
    <r>
      <t>Worksheets("Sheet1").PageSetup.</t>
    </r>
    <r>
      <rPr>
        <b/>
        <sz val="10"/>
        <rFont val="Arial Unicode MS"/>
        <family val="3"/>
        <charset val="128"/>
      </rPr>
      <t>PrintArea</t>
    </r>
    <r>
      <rPr>
        <sz val="10"/>
        <rFont val="Arial Unicode MS"/>
        <family val="3"/>
        <charset val="128"/>
      </rPr>
      <t xml:space="preserve"> = "$A$1:$C$5"</t>
    </r>
  </si>
  <si>
    <t>受付（　　　　）</t>
    <rPh sb="0" eb="2">
      <t>ウケツケ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</si>
  <si>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</si>
  <si>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申込責任者</t>
    <rPh sb="0" eb="2">
      <t>モウシコミ</t>
    </rPh>
    <rPh sb="2" eb="5">
      <t>セキニンシャ</t>
    </rPh>
    <phoneticPr fontId="2"/>
  </si>
  <si>
    <t>所在地　</t>
    <rPh sb="0" eb="3">
      <t>ショザイチ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</si>
  <si>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</si>
  <si>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申込に関する連絡先電話</t>
    <rPh sb="0" eb="2">
      <t>モウシコミ</t>
    </rPh>
    <rPh sb="3" eb="4">
      <t>カン</t>
    </rPh>
    <rPh sb="6" eb="9">
      <t>レンラクサキ</t>
    </rPh>
    <rPh sb="9" eb="11">
      <t>デンワ</t>
    </rPh>
    <phoneticPr fontId="2"/>
  </si>
  <si>
    <t>参　　加　　種　　目</t>
    <rPh sb="0" eb="1">
      <t>サン</t>
    </rPh>
    <rPh sb="3" eb="4">
      <t>カ</t>
    </rPh>
    <rPh sb="6" eb="7">
      <t>タネ</t>
    </rPh>
    <rPh sb="9" eb="10">
      <t>メ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</si>
  <si>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</si>
  <si>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個人種目</t>
    <rPh sb="0" eb="2">
      <t>コジン</t>
    </rPh>
    <rPh sb="2" eb="4">
      <t>シュモク</t>
    </rPh>
    <phoneticPr fontId="2"/>
  </si>
  <si>
    <t>参加料　小計　＜男子＞</t>
    <rPh sb="0" eb="3">
      <t>サンカリョウ</t>
    </rPh>
    <rPh sb="4" eb="6">
      <t>ショウケイ</t>
    </rPh>
    <rPh sb="8" eb="10">
      <t>ダンシ</t>
    </rPh>
    <phoneticPr fontId="2"/>
  </si>
  <si>
    <t>ナンバーカード</t>
    <phoneticPr fontId="2"/>
  </si>
  <si>
    <t>参加料　　　合計　＜男子＞</t>
    <rPh sb="0" eb="3">
      <t>サンカリョウ</t>
    </rPh>
    <rPh sb="6" eb="8">
      <t>ゴウケイ</t>
    </rPh>
    <rPh sb="10" eb="12">
      <t>ダンシ</t>
    </rPh>
    <phoneticPr fontId="2"/>
  </si>
  <si>
    <t>個人　種目数</t>
    <rPh sb="0" eb="2">
      <t>コジン</t>
    </rPh>
    <rPh sb="3" eb="5">
      <t>シュモク</t>
    </rPh>
    <rPh sb="5" eb="6">
      <t>スウ</t>
    </rPh>
    <phoneticPr fontId="2"/>
  </si>
  <si>
    <t>個人別データは、申込シートの記入により自動的にここに転記されます。</t>
    <rPh sb="0" eb="3">
      <t>コジンベツ</t>
    </rPh>
    <rPh sb="8" eb="10">
      <t>モウシコミ</t>
    </rPh>
    <rPh sb="14" eb="16">
      <t>キニュウ</t>
    </rPh>
    <rPh sb="19" eb="22">
      <t>ジドウテキ</t>
    </rPh>
    <rPh sb="26" eb="28">
      <t>テンキ</t>
    </rPh>
    <phoneticPr fontId="2"/>
  </si>
  <si>
    <t>内に必要事項を入力してください</t>
    <rPh sb="0" eb="1">
      <t>ナイ</t>
    </rPh>
    <rPh sb="2" eb="4">
      <t>ヒツヨウ</t>
    </rPh>
    <rPh sb="4" eb="6">
      <t>ジコウ</t>
    </rPh>
    <rPh sb="7" eb="9">
      <t>ニュウリョク</t>
    </rPh>
    <phoneticPr fontId="2"/>
  </si>
  <si>
    <t>申込団体名</t>
    <rPh sb="0" eb="2">
      <t>モウシコミ</t>
    </rPh>
    <rPh sb="2" eb="4">
      <t>ダンタイ</t>
    </rPh>
    <rPh sb="4" eb="5">
      <t>メイ</t>
    </rPh>
    <phoneticPr fontId="2"/>
  </si>
  <si>
    <t>連絡先</t>
    <rPh sb="0" eb="3">
      <t>レンラクサキ</t>
    </rPh>
    <phoneticPr fontId="2"/>
  </si>
  <si>
    <t>連絡事項があれば下にご記入ください</t>
    <rPh sb="0" eb="2">
      <t>レンラク</t>
    </rPh>
    <rPh sb="2" eb="4">
      <t>ジコウ</t>
    </rPh>
    <rPh sb="8" eb="9">
      <t>シタ</t>
    </rPh>
    <rPh sb="11" eb="13">
      <t>キニュウ</t>
    </rPh>
    <phoneticPr fontId="2"/>
  </si>
  <si>
    <t>その他　　　　連絡事項</t>
    <rPh sb="2" eb="3">
      <t>タ</t>
    </rPh>
    <rPh sb="7" eb="9">
      <t>レンラク</t>
    </rPh>
    <rPh sb="9" eb="11">
      <t>ジコウ</t>
    </rPh>
    <phoneticPr fontId="2"/>
  </si>
  <si>
    <t>〒</t>
    <phoneticPr fontId="2"/>
  </si>
  <si>
    <t>ＴＥＬ</t>
    <phoneticPr fontId="2"/>
  </si>
  <si>
    <t>申込代表者</t>
    <rPh sb="0" eb="2">
      <t>モウシコミ</t>
    </rPh>
    <rPh sb="2" eb="4">
      <t>ダイヒョウ</t>
    </rPh>
    <rPh sb="4" eb="5">
      <t>シャ</t>
    </rPh>
    <phoneticPr fontId="2"/>
  </si>
  <si>
    <t>住所</t>
    <rPh sb="0" eb="2">
      <t>ジュウショ</t>
    </rPh>
    <phoneticPr fontId="2"/>
  </si>
  <si>
    <t>参加料　小計　＜女子＞</t>
    <rPh sb="0" eb="3">
      <t>サンカリョウ</t>
    </rPh>
    <rPh sb="4" eb="6">
      <t>ショウケイ</t>
    </rPh>
    <rPh sb="8" eb="9">
      <t>オンナ</t>
    </rPh>
    <rPh sb="9" eb="10">
      <t>コ</t>
    </rPh>
    <phoneticPr fontId="2"/>
  </si>
  <si>
    <t>参加料　　　合計　＜女子＞</t>
    <rPh sb="0" eb="3">
      <t>サンカリョウ</t>
    </rPh>
    <rPh sb="6" eb="8">
      <t>ゴウケイ</t>
    </rPh>
    <rPh sb="10" eb="11">
      <t>オンナ</t>
    </rPh>
    <rPh sb="11" eb="12">
      <t>コ</t>
    </rPh>
    <phoneticPr fontId="2"/>
  </si>
  <si>
    <t>携帯</t>
    <rPh sb="0" eb="2">
      <t>ケイタイ</t>
    </rPh>
    <phoneticPr fontId="2"/>
  </si>
  <si>
    <t>小学校</t>
    <rPh sb="0" eb="1">
      <t>ショウ</t>
    </rPh>
    <rPh sb="1" eb="3">
      <t>ガッコウ</t>
    </rPh>
    <phoneticPr fontId="2"/>
  </si>
  <si>
    <t>小全男
走幅跳</t>
    <rPh sb="0" eb="1">
      <t>ショウ</t>
    </rPh>
    <rPh sb="1" eb="2">
      <t>ゼン</t>
    </rPh>
    <rPh sb="2" eb="3">
      <t>ダン</t>
    </rPh>
    <rPh sb="4" eb="5">
      <t>ハシ</t>
    </rPh>
    <rPh sb="5" eb="6">
      <t>ハバ</t>
    </rPh>
    <rPh sb="6" eb="7">
      <t>ト</t>
    </rPh>
    <phoneticPr fontId="2"/>
  </si>
  <si>
    <t>小女　　　　走高跳</t>
    <rPh sb="0" eb="1">
      <t>ショウ</t>
    </rPh>
    <rPh sb="1" eb="2">
      <t>ジョ</t>
    </rPh>
    <rPh sb="6" eb="7">
      <t>ハシ</t>
    </rPh>
    <rPh sb="7" eb="8">
      <t>タカ</t>
    </rPh>
    <rPh sb="8" eb="9">
      <t>ト</t>
    </rPh>
    <phoneticPr fontId="2"/>
  </si>
  <si>
    <t>小女
走幅跳</t>
    <rPh sb="0" eb="1">
      <t>ショウ</t>
    </rPh>
    <rPh sb="1" eb="2">
      <t>ジョ</t>
    </rPh>
    <rPh sb="3" eb="4">
      <t>ハシ</t>
    </rPh>
    <rPh sb="4" eb="5">
      <t>ハバ</t>
    </rPh>
    <rPh sb="5" eb="6">
      <t>ト</t>
    </rPh>
    <phoneticPr fontId="2"/>
  </si>
  <si>
    <t>０ｍ９０</t>
    <phoneticPr fontId="2"/>
  </si>
  <si>
    <t>３ｍ６０</t>
    <phoneticPr fontId="2"/>
  </si>
  <si>
    <t>２５ｍ００</t>
    <phoneticPr fontId="2"/>
  </si>
  <si>
    <t>小全女４００ｍリレー</t>
    <rPh sb="0" eb="1">
      <t>ショウ</t>
    </rPh>
    <rPh sb="1" eb="2">
      <t>ゼン</t>
    </rPh>
    <rPh sb="2" eb="3">
      <t>オンナ</t>
    </rPh>
    <phoneticPr fontId="2"/>
  </si>
  <si>
    <t>小男４００ｍ
リレー</t>
    <rPh sb="0" eb="1">
      <t>ショウ</t>
    </rPh>
    <rPh sb="1" eb="2">
      <t>ダン</t>
    </rPh>
    <phoneticPr fontId="2"/>
  </si>
  <si>
    <t>　参加種目は、Ｈ列以降の入力により自動表示されます</t>
    <rPh sb="1" eb="3">
      <t>サンカ</t>
    </rPh>
    <rPh sb="3" eb="5">
      <t>シュモク</t>
    </rPh>
    <rPh sb="8" eb="9">
      <t>レツ</t>
    </rPh>
    <rPh sb="9" eb="11">
      <t>イコウ</t>
    </rPh>
    <rPh sb="12" eb="14">
      <t>ニュウリョク</t>
    </rPh>
    <rPh sb="17" eb="19">
      <t>ジドウ</t>
    </rPh>
    <rPh sb="19" eb="21">
      <t>ヒョウジ</t>
    </rPh>
    <phoneticPr fontId="2"/>
  </si>
  <si>
    <t>ナンバーカード・選手名・学年を入力　（学年以外は全角）</t>
    <rPh sb="8" eb="10">
      <t>センシュ</t>
    </rPh>
    <rPh sb="10" eb="11">
      <t>メイ</t>
    </rPh>
    <rPh sb="12" eb="14">
      <t>ガクネン</t>
    </rPh>
    <rPh sb="15" eb="17">
      <t>ニュウリョク</t>
    </rPh>
    <rPh sb="19" eb="21">
      <t>ガクネン</t>
    </rPh>
    <rPh sb="21" eb="23">
      <t>イガイ</t>
    </rPh>
    <rPh sb="24" eb="26">
      <t>ゼンカク</t>
    </rPh>
    <phoneticPr fontId="2"/>
  </si>
  <si>
    <t>浜田　太郎</t>
    <rPh sb="0" eb="2">
      <t>ハマダ</t>
    </rPh>
    <rPh sb="3" eb="5">
      <t>タロウ</t>
    </rPh>
    <phoneticPr fontId="2"/>
  </si>
  <si>
    <t>はまだ　たろう</t>
    <phoneticPr fontId="2"/>
  </si>
  <si>
    <t>小全男
走高跳</t>
    <rPh sb="0" eb="1">
      <t>ショウ</t>
    </rPh>
    <rPh sb="1" eb="2">
      <t>ゼン</t>
    </rPh>
    <rPh sb="2" eb="3">
      <t>ダン</t>
    </rPh>
    <rPh sb="4" eb="5">
      <t>ハシ</t>
    </rPh>
    <rPh sb="5" eb="6">
      <t>タカ</t>
    </rPh>
    <rPh sb="6" eb="7">
      <t>ト</t>
    </rPh>
    <phoneticPr fontId="2"/>
  </si>
  <si>
    <t>１ｍ１０</t>
    <phoneticPr fontId="2"/>
  </si>
  <si>
    <t>４ｍ３０</t>
    <phoneticPr fontId="2"/>
  </si>
  <si>
    <t>３０ｍ００</t>
    <phoneticPr fontId="2"/>
  </si>
  <si>
    <t>浜田　花子</t>
    <rPh sb="0" eb="1">
      <t>ハマ</t>
    </rPh>
    <rPh sb="1" eb="2">
      <t>タ</t>
    </rPh>
    <rPh sb="3" eb="5">
      <t>ハナコ</t>
    </rPh>
    <phoneticPr fontId="2"/>
  </si>
  <si>
    <t>はまだ　はなこ</t>
    <phoneticPr fontId="2"/>
  </si>
  <si>
    <t>　自動表示</t>
    <rPh sb="1" eb="3">
      <t>ジドウ</t>
    </rPh>
    <rPh sb="3" eb="5">
      <t>ヒョウジ</t>
    </rPh>
    <phoneticPr fontId="2"/>
  </si>
  <si>
    <t xml:space="preserve">手順 </t>
    <rPh sb="0" eb="2">
      <t>テジュン</t>
    </rPh>
    <phoneticPr fontId="2"/>
  </si>
  <si>
    <t>手順</t>
    <rPh sb="0" eb="2">
      <t>テジュン</t>
    </rPh>
    <phoneticPr fontId="2"/>
  </si>
  <si>
    <t>参加料振込日</t>
    <rPh sb="0" eb="3">
      <t>サンカリョウ</t>
    </rPh>
    <rPh sb="3" eb="5">
      <t>フリコミ</t>
    </rPh>
    <rPh sb="5" eb="6">
      <t>ヒ</t>
    </rPh>
    <phoneticPr fontId="2"/>
  </si>
  <si>
    <t>【浜田市外及び教室で参加する場合は、３００１番から仮ナンバーを使い、Ｆ列の所属を直接入力】</t>
    <rPh sb="1" eb="3">
      <t>ハマダ</t>
    </rPh>
    <rPh sb="3" eb="4">
      <t>シ</t>
    </rPh>
    <rPh sb="4" eb="5">
      <t>ソト</t>
    </rPh>
    <rPh sb="5" eb="6">
      <t>オヨ</t>
    </rPh>
    <rPh sb="7" eb="9">
      <t>キョウシツ</t>
    </rPh>
    <rPh sb="10" eb="12">
      <t>サンカ</t>
    </rPh>
    <rPh sb="14" eb="16">
      <t>バアイ</t>
    </rPh>
    <rPh sb="22" eb="23">
      <t>バン</t>
    </rPh>
    <rPh sb="25" eb="26">
      <t>カリ</t>
    </rPh>
    <rPh sb="31" eb="32">
      <t>ツカ</t>
    </rPh>
    <rPh sb="35" eb="36">
      <t>レツ</t>
    </rPh>
    <rPh sb="37" eb="39">
      <t>ショゾク</t>
    </rPh>
    <rPh sb="40" eb="42">
      <t>チョクセツ</t>
    </rPh>
    <rPh sb="42" eb="44">
      <t>ニュウリョク</t>
    </rPh>
    <phoneticPr fontId="2"/>
  </si>
  <si>
    <t>雨天中止の場合の連絡のため、　　　　　必ず入力してください。</t>
    <rPh sb="0" eb="2">
      <t>ウテン</t>
    </rPh>
    <rPh sb="2" eb="4">
      <t>チュウシ</t>
    </rPh>
    <rPh sb="5" eb="7">
      <t>バアイ</t>
    </rPh>
    <rPh sb="8" eb="10">
      <t>レンラク</t>
    </rPh>
    <rPh sb="19" eb="20">
      <t>カナラ</t>
    </rPh>
    <rPh sb="21" eb="23">
      <t>ニュウリョク</t>
    </rPh>
    <phoneticPr fontId="2"/>
  </si>
  <si>
    <t>必ず入力してください。（参加料は期日までに必ず振り込んで下さい。）</t>
    <rPh sb="0" eb="1">
      <t>カナラ</t>
    </rPh>
    <rPh sb="2" eb="4">
      <t>ニュウリョク</t>
    </rPh>
    <rPh sb="12" eb="15">
      <t>サンカリョウ</t>
    </rPh>
    <rPh sb="16" eb="18">
      <t>キジツ</t>
    </rPh>
    <rPh sb="21" eb="22">
      <t>カナラ</t>
    </rPh>
    <rPh sb="23" eb="24">
      <t>フ</t>
    </rPh>
    <rPh sb="25" eb="26">
      <t>コ</t>
    </rPh>
    <rPh sb="28" eb="29">
      <t>クダ</t>
    </rPh>
    <phoneticPr fontId="2"/>
  </si>
  <si>
    <t>男女合計金額</t>
    <rPh sb="0" eb="2">
      <t>ダンジョ</t>
    </rPh>
    <rPh sb="2" eb="4">
      <t>ゴウケイ</t>
    </rPh>
    <rPh sb="4" eb="6">
      <t>キンガク</t>
    </rPh>
    <phoneticPr fontId="2"/>
  </si>
  <si>
    <t>円</t>
    <rPh sb="0" eb="1">
      <t>エン</t>
    </rPh>
    <phoneticPr fontId="2"/>
  </si>
  <si>
    <t>参加料</t>
    <rPh sb="0" eb="3">
      <t>サンカリョウ</t>
    </rPh>
    <phoneticPr fontId="2"/>
  </si>
  <si>
    <t>自動計算されます。</t>
    <rPh sb="0" eb="2">
      <t>ジドウ</t>
    </rPh>
    <rPh sb="2" eb="4">
      <t>ケイサン</t>
    </rPh>
    <phoneticPr fontId="2"/>
  </si>
  <si>
    <t>小全男
ｼﾞｬﾍﾞﾘｯｸﾎﾞｰﾙ投</t>
    <rPh sb="0" eb="1">
      <t>ショウ</t>
    </rPh>
    <rPh sb="1" eb="2">
      <t>ゼン</t>
    </rPh>
    <rPh sb="2" eb="3">
      <t>ダン</t>
    </rPh>
    <rPh sb="16" eb="17">
      <t>ナ</t>
    </rPh>
    <phoneticPr fontId="2"/>
  </si>
  <si>
    <t>小女
ｼﾞｬﾍﾞﾘｯｸﾎﾞｰﾙ投</t>
    <rPh sb="0" eb="1">
      <t>ショウ</t>
    </rPh>
    <rPh sb="1" eb="2">
      <t>ジョ</t>
    </rPh>
    <rPh sb="15" eb="16">
      <t>ナ</t>
    </rPh>
    <phoneticPr fontId="2"/>
  </si>
  <si>
    <t>←個人での参加の場合は記入の必要なし</t>
    <rPh sb="1" eb="3">
      <t>コジン</t>
    </rPh>
    <rPh sb="5" eb="7">
      <t>サンカ</t>
    </rPh>
    <rPh sb="8" eb="10">
      <t>バアイ</t>
    </rPh>
    <rPh sb="11" eb="13">
      <t>キニュウ</t>
    </rPh>
    <rPh sb="14" eb="16">
      <t>ヒツヨウ</t>
    </rPh>
    <phoneticPr fontId="2"/>
  </si>
  <si>
    <t>申込代表者　又は申込者</t>
    <rPh sb="0" eb="2">
      <t>モウシコミ</t>
    </rPh>
    <rPh sb="2" eb="5">
      <t>ダイヒョウシャ</t>
    </rPh>
    <rPh sb="6" eb="7">
      <t>マタ</t>
    </rPh>
    <rPh sb="8" eb="10">
      <t>モウシコミ</t>
    </rPh>
    <rPh sb="10" eb="11">
      <t>シャ</t>
    </rPh>
    <phoneticPr fontId="2"/>
  </si>
  <si>
    <t>○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</si>
  <si>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</si>
  <si>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</si>
  <si>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大会の回数を入力してください　　　以下のシートに反映されます</t>
    <rPh sb="0" eb="2">
      <t>タイカイ</t>
    </rPh>
    <rPh sb="3" eb="5">
      <t>カイスウ</t>
    </rPh>
    <rPh sb="6" eb="8">
      <t>ニュウリョク</t>
    </rPh>
    <rPh sb="17" eb="19">
      <t>イカ</t>
    </rPh>
    <rPh sb="24" eb="26">
      <t>ハンエイ</t>
    </rPh>
    <phoneticPr fontId="2"/>
  </si>
  <si>
    <t>アスリートビブス</t>
    <phoneticPr fontId="2"/>
  </si>
  <si>
    <t>１種目当たりの参加料</t>
    <rPh sb="1" eb="3">
      <t>シュモク</t>
    </rPh>
    <rPh sb="3" eb="4">
      <t>ア</t>
    </rPh>
    <rPh sb="7" eb="10">
      <t>サンカリョウ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</si>
</sst>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0"/>
      <name val="Arial Unicode MS"/>
      <family val="3"/>
      <charset val="128"/>
    </font>
    <font>
      <sz val="10"/>
      <name val="Arial Unicode MS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rgb="FFFFFFCC"/>
      </patternFill>
    </fill>
  </fills>
  <borders count="1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/>
      <top style="dashed">
        <color indexed="62"/>
      </top>
      <bottom/>
      <diagonal/>
    </border>
    <border>
      <left/>
      <right/>
      <top style="dashed">
        <color indexed="62"/>
      </top>
      <bottom/>
      <diagonal/>
    </border>
    <border>
      <left/>
      <right style="dashed">
        <color indexed="62"/>
      </right>
      <top style="dashed">
        <color indexed="62"/>
      </top>
      <bottom/>
      <diagonal/>
    </border>
    <border>
      <left style="dashed">
        <color indexed="62"/>
      </left>
      <right/>
      <top/>
      <bottom/>
      <diagonal/>
    </border>
    <border>
      <left/>
      <right style="dashed">
        <color indexed="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2"/>
      </left>
      <right/>
      <top/>
      <bottom style="dashed">
        <color indexed="62"/>
      </bottom>
      <diagonal/>
    </border>
    <border>
      <left/>
      <right/>
      <top/>
      <bottom style="dashed">
        <color indexed="62"/>
      </bottom>
      <diagonal/>
    </border>
    <border>
      <left/>
      <right style="dashed">
        <color indexed="62"/>
      </right>
      <top/>
      <bottom style="dashed">
        <color indexed="6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1" borderId="90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" fillId="12" borderId="91" applyNumberFormat="0" applyFont="0" applyAlignment="0" applyProtection="0">
      <alignment vertical="center"/>
    </xf>
    <xf numFmtId="0" fontId="35" fillId="0" borderId="92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9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4" applyNumberFormat="0" applyFill="0" applyAlignment="0" applyProtection="0">
      <alignment vertical="center"/>
    </xf>
    <xf numFmtId="0" fontId="40" fillId="0" borderId="95" applyNumberFormat="0" applyFill="0" applyAlignment="0" applyProtection="0">
      <alignment vertical="center"/>
    </xf>
    <xf numFmtId="0" fontId="41" fillId="0" borderId="9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7" applyNumberFormat="0" applyFill="0" applyAlignment="0" applyProtection="0">
      <alignment vertical="center"/>
    </xf>
    <xf numFmtId="0" fontId="43" fillId="34" borderId="9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93" applyNumberFormat="0" applyAlignment="0" applyProtection="0">
      <alignment vertical="center"/>
    </xf>
    <xf numFmtId="0" fontId="46" fillId="35" borderId="0" applyNumberFormat="0" applyBorder="0" applyAlignment="0" applyProtection="0">
      <alignment vertical="center"/>
    </xf>
  </cellStyleXfs>
  <cellXfs count="299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" xfId="0" applyBorder="1"/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5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6" borderId="0" xfId="0" applyFont="1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3" fillId="6" borderId="3" xfId="0" applyFont="1" applyFill="1" applyBorder="1" applyAlignment="1">
      <alignment vertical="top" wrapText="1"/>
    </xf>
    <xf numFmtId="0" fontId="3" fillId="6" borderId="2" xfId="0" applyFont="1" applyFill="1" applyBorder="1" applyAlignment="1">
      <alignment vertical="top" wrapText="1"/>
    </xf>
    <xf numFmtId="0" fontId="0" fillId="4" borderId="4" xfId="0" applyFill="1" applyBorder="1"/>
    <xf numFmtId="0" fontId="5" fillId="2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10" fillId="0" borderId="0" xfId="0" applyFont="1"/>
    <xf numFmtId="0" fontId="0" fillId="2" borderId="0" xfId="0" applyFill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/>
    <xf numFmtId="0" fontId="0" fillId="13" borderId="4" xfId="0" applyFill="1" applyBorder="1"/>
    <xf numFmtId="0" fontId="0" fillId="13" borderId="7" xfId="0" applyFill="1" applyBorder="1"/>
    <xf numFmtId="0" fontId="0" fillId="13" borderId="8" xfId="0" applyFill="1" applyBorder="1"/>
    <xf numFmtId="49" fontId="0" fillId="11" borderId="9" xfId="0" applyNumberFormat="1" applyFill="1" applyBorder="1" applyAlignment="1">
      <alignment horizontal="center" vertical="center"/>
    </xf>
    <xf numFmtId="49" fontId="0" fillId="11" borderId="10" xfId="0" applyNumberFormat="1" applyFill="1" applyBorder="1" applyAlignment="1">
      <alignment horizontal="center" vertical="center"/>
    </xf>
    <xf numFmtId="49" fontId="0" fillId="11" borderId="11" xfId="0" applyNumberFormat="1" applyFill="1" applyBorder="1" applyAlignment="1">
      <alignment horizontal="center" vertical="center"/>
    </xf>
    <xf numFmtId="49" fontId="0" fillId="11" borderId="12" xfId="0" applyNumberFormat="1" applyFill="1" applyBorder="1" applyAlignment="1">
      <alignment horizontal="center" vertical="center"/>
    </xf>
    <xf numFmtId="49" fontId="4" fillId="11" borderId="11" xfId="0" applyNumberFormat="1" applyFont="1" applyFill="1" applyBorder="1" applyAlignment="1">
      <alignment horizontal="center" vertical="center"/>
    </xf>
    <xf numFmtId="49" fontId="4" fillId="11" borderId="12" xfId="0" applyNumberFormat="1" applyFont="1" applyFill="1" applyBorder="1" applyAlignment="1">
      <alignment horizontal="center" vertical="center"/>
    </xf>
    <xf numFmtId="0" fontId="0" fillId="11" borderId="13" xfId="0" applyFill="1" applyBorder="1"/>
    <xf numFmtId="0" fontId="0" fillId="11" borderId="14" xfId="0" applyFill="1" applyBorder="1"/>
    <xf numFmtId="0" fontId="0" fillId="11" borderId="15" xfId="0" applyFill="1" applyBorder="1"/>
    <xf numFmtId="0" fontId="0" fillId="11" borderId="16" xfId="0" applyFill="1" applyBorder="1"/>
    <xf numFmtId="0" fontId="0" fillId="11" borderId="17" xfId="0" applyFill="1" applyBorder="1"/>
    <xf numFmtId="0" fontId="0" fillId="11" borderId="18" xfId="0" applyFill="1" applyBorder="1"/>
    <xf numFmtId="0" fontId="0" fillId="11" borderId="10" xfId="0" applyFill="1" applyBorder="1"/>
    <xf numFmtId="0" fontId="0" fillId="11" borderId="12" xfId="0" applyFill="1" applyBorder="1"/>
    <xf numFmtId="0" fontId="0" fillId="11" borderId="19" xfId="0" applyFill="1" applyBorder="1"/>
    <xf numFmtId="0" fontId="0" fillId="11" borderId="20" xfId="0" applyFill="1" applyBorder="1"/>
    <xf numFmtId="0" fontId="0" fillId="11" borderId="21" xfId="0" applyFill="1" applyBorder="1"/>
    <xf numFmtId="0" fontId="0" fillId="11" borderId="22" xfId="0" applyFill="1" applyBorder="1"/>
    <xf numFmtId="0" fontId="0" fillId="11" borderId="23" xfId="0" applyFill="1" applyBorder="1"/>
    <xf numFmtId="0" fontId="0" fillId="11" borderId="24" xfId="0" applyFill="1" applyBorder="1"/>
    <xf numFmtId="0" fontId="0" fillId="11" borderId="25" xfId="0" applyFill="1" applyBorder="1"/>
    <xf numFmtId="49" fontId="0" fillId="11" borderId="26" xfId="0" applyNumberFormat="1" applyFill="1" applyBorder="1" applyAlignment="1">
      <alignment horizontal="center" vertical="center"/>
    </xf>
    <xf numFmtId="49" fontId="0" fillId="11" borderId="21" xfId="0" applyNumberFormat="1" applyFill="1" applyBorder="1" applyAlignment="1">
      <alignment horizontal="center" vertical="center"/>
    </xf>
    <xf numFmtId="49" fontId="0" fillId="11" borderId="27" xfId="0" applyNumberFormat="1" applyFill="1" applyBorder="1" applyAlignment="1">
      <alignment horizontal="center" vertical="center"/>
    </xf>
    <xf numFmtId="49" fontId="0" fillId="11" borderId="24" xfId="0" applyNumberFormat="1" applyFill="1" applyBorder="1" applyAlignment="1">
      <alignment horizontal="center" vertical="center"/>
    </xf>
    <xf numFmtId="49" fontId="0" fillId="11" borderId="28" xfId="0" applyNumberFormat="1" applyFill="1" applyBorder="1" applyAlignment="1">
      <alignment horizontal="center" vertical="center"/>
    </xf>
    <xf numFmtId="49" fontId="0" fillId="11" borderId="19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vertical="top" wrapText="1"/>
    </xf>
    <xf numFmtId="0" fontId="5" fillId="6" borderId="2" xfId="0" applyFont="1" applyFill="1" applyBorder="1" applyAlignment="1">
      <alignment vertical="top"/>
    </xf>
    <xf numFmtId="0" fontId="0" fillId="6" borderId="0" xfId="0" applyFill="1" applyAlignment="1">
      <alignment horizontal="center" vertical="center"/>
    </xf>
    <xf numFmtId="0" fontId="0" fillId="0" borderId="0" xfId="0" quotePrefix="1" applyAlignment="1">
      <alignment horizontal="right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0" fillId="0" borderId="29" xfId="0" applyBorder="1"/>
    <xf numFmtId="0" fontId="18" fillId="0" borderId="0" xfId="0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0" xfId="0" applyAlignment="1">
      <alignment horizontal="left"/>
    </xf>
    <xf numFmtId="0" fontId="0" fillId="0" borderId="33" xfId="0" applyBorder="1"/>
    <xf numFmtId="0" fontId="19" fillId="0" borderId="0" xfId="0" applyFont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0" xfId="0" applyFont="1"/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/>
    <xf numFmtId="0" fontId="0" fillId="12" borderId="0" xfId="0" applyFill="1"/>
    <xf numFmtId="0" fontId="0" fillId="12" borderId="0" xfId="0" applyFill="1" applyAlignment="1">
      <alignment horizontal="distributed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35" xfId="0" applyBorder="1" applyAlignment="1">
      <alignment vertical="top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3" fillId="0" borderId="34" xfId="0" applyFont="1" applyBorder="1" applyAlignment="1">
      <alignment horizontal="center" vertical="center" wrapText="1"/>
    </xf>
    <xf numFmtId="0" fontId="20" fillId="0" borderId="33" xfId="0" applyFont="1" applyBorder="1"/>
    <xf numFmtId="0" fontId="0" fillId="0" borderId="37" xfId="0" applyBorder="1" applyAlignment="1">
      <alignment horizontal="center"/>
    </xf>
    <xf numFmtId="0" fontId="0" fillId="0" borderId="10" xfId="0" applyBorder="1"/>
    <xf numFmtId="0" fontId="3" fillId="0" borderId="13" xfId="0" applyFont="1" applyBorder="1"/>
    <xf numFmtId="0" fontId="0" fillId="0" borderId="3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0" fillId="0" borderId="4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2" xfId="0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0" fontId="3" fillId="0" borderId="16" xfId="0" applyFont="1" applyBorder="1"/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/>
    <xf numFmtId="0" fontId="3" fillId="0" borderId="49" xfId="0" applyFont="1" applyBorder="1"/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6" fillId="0" borderId="0" xfId="0" applyFont="1"/>
    <xf numFmtId="0" fontId="0" fillId="11" borderId="56" xfId="0" applyFill="1" applyBorder="1"/>
    <xf numFmtId="0" fontId="0" fillId="11" borderId="57" xfId="0" applyFill="1" applyBorder="1"/>
    <xf numFmtId="0" fontId="0" fillId="11" borderId="58" xfId="0" applyFill="1" applyBorder="1"/>
    <xf numFmtId="0" fontId="0" fillId="11" borderId="59" xfId="0" applyFill="1" applyBorder="1"/>
    <xf numFmtId="0" fontId="0" fillId="12" borderId="4" xfId="0" applyFill="1" applyBorder="1"/>
    <xf numFmtId="0" fontId="0" fillId="7" borderId="4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right" vertical="center"/>
    </xf>
    <xf numFmtId="0" fontId="0" fillId="12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3" fillId="13" borderId="60" xfId="0" applyFont="1" applyFill="1" applyBorder="1"/>
    <xf numFmtId="0" fontId="3" fillId="4" borderId="61" xfId="0" applyFont="1" applyFill="1" applyBorder="1"/>
    <xf numFmtId="0" fontId="3" fillId="4" borderId="62" xfId="0" applyFont="1" applyFill="1" applyBorder="1"/>
    <xf numFmtId="0" fontId="3" fillId="4" borderId="63" xfId="0" applyFont="1" applyFill="1" applyBorder="1"/>
    <xf numFmtId="0" fontId="3" fillId="4" borderId="64" xfId="0" applyFont="1" applyFill="1" applyBorder="1"/>
    <xf numFmtId="0" fontId="3" fillId="4" borderId="65" xfId="0" applyFont="1" applyFill="1" applyBorder="1"/>
    <xf numFmtId="0" fontId="3" fillId="0" borderId="0" xfId="0" applyFont="1" applyAlignment="1">
      <alignment horizontal="center" vertical="top" wrapText="1"/>
    </xf>
    <xf numFmtId="0" fontId="0" fillId="13" borderId="67" xfId="0" applyFill="1" applyBorder="1"/>
    <xf numFmtId="0" fontId="0" fillId="0" borderId="27" xfId="0" applyBorder="1" applyAlignment="1">
      <alignment horizontal="center"/>
    </xf>
    <xf numFmtId="0" fontId="0" fillId="13" borderId="67" xfId="0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0" fillId="11" borderId="62" xfId="0" applyFill="1" applyBorder="1" applyAlignment="1">
      <alignment horizontal="center"/>
    </xf>
    <xf numFmtId="0" fontId="0" fillId="11" borderId="65" xfId="0" applyFill="1" applyBorder="1" applyAlignment="1">
      <alignment horizontal="center"/>
    </xf>
    <xf numFmtId="0" fontId="0" fillId="11" borderId="64" xfId="0" applyFill="1" applyBorder="1" applyAlignment="1">
      <alignment horizontal="center"/>
    </xf>
    <xf numFmtId="0" fontId="0" fillId="11" borderId="63" xfId="0" applyFill="1" applyBorder="1" applyAlignment="1">
      <alignment horizontal="center"/>
    </xf>
    <xf numFmtId="0" fontId="0" fillId="13" borderId="66" xfId="0" quotePrefix="1" applyFill="1" applyBorder="1" applyAlignment="1">
      <alignment vertical="top" wrapText="1"/>
    </xf>
    <xf numFmtId="0" fontId="0" fillId="0" borderId="9" xfId="29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top"/>
    </xf>
    <xf numFmtId="0" fontId="13" fillId="6" borderId="0" xfId="0" applyFont="1" applyFill="1" applyAlignment="1">
      <alignment horizontal="left" vertical="top"/>
    </xf>
    <xf numFmtId="0" fontId="14" fillId="6" borderId="0" xfId="0" applyFont="1" applyFill="1" applyAlignment="1">
      <alignment horizontal="left" vertical="top"/>
    </xf>
    <xf numFmtId="0" fontId="14" fillId="6" borderId="3" xfId="0" applyFont="1" applyFill="1" applyBorder="1" applyAlignment="1">
      <alignment vertical="top"/>
    </xf>
    <xf numFmtId="0" fontId="14" fillId="2" borderId="3" xfId="0" applyFont="1" applyFill="1" applyBorder="1" applyAlignment="1">
      <alignment vertical="top"/>
    </xf>
    <xf numFmtId="0" fontId="0" fillId="4" borderId="61" xfId="0" applyFill="1" applyBorder="1"/>
    <xf numFmtId="0" fontId="0" fillId="4" borderId="62" xfId="0" applyFill="1" applyBorder="1"/>
    <xf numFmtId="0" fontId="0" fillId="4" borderId="65" xfId="0" applyFill="1" applyBorder="1"/>
    <xf numFmtId="0" fontId="0" fillId="4" borderId="64" xfId="0" applyFill="1" applyBorder="1"/>
    <xf numFmtId="0" fontId="0" fillId="4" borderId="63" xfId="0" applyFill="1" applyBorder="1"/>
    <xf numFmtId="0" fontId="0" fillId="13" borderId="68" xfId="0" applyFill="1" applyBorder="1"/>
    <xf numFmtId="0" fontId="5" fillId="2" borderId="0" xfId="0" applyFont="1" applyFill="1" applyAlignment="1">
      <alignment vertical="top"/>
    </xf>
    <xf numFmtId="0" fontId="4" fillId="4" borderId="62" xfId="0" applyFont="1" applyFill="1" applyBorder="1"/>
    <xf numFmtId="0" fontId="5" fillId="6" borderId="0" xfId="0" applyFont="1" applyFill="1" applyAlignment="1">
      <alignment vertical="top"/>
    </xf>
    <xf numFmtId="0" fontId="11" fillId="11" borderId="12" xfId="0" applyFont="1" applyFill="1" applyBorder="1"/>
    <xf numFmtId="0" fontId="26" fillId="0" borderId="0" xfId="0" applyFont="1"/>
    <xf numFmtId="0" fontId="0" fillId="7" borderId="4" xfId="0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0" fillId="7" borderId="4" xfId="0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9" fillId="36" borderId="4" xfId="0" applyFont="1" applyFill="1" applyBorder="1" applyAlignment="1">
      <alignment horizontal="center"/>
    </xf>
    <xf numFmtId="0" fontId="28" fillId="0" borderId="0" xfId="0" applyFont="1"/>
    <xf numFmtId="0" fontId="47" fillId="0" borderId="0" xfId="0" applyFont="1"/>
    <xf numFmtId="0" fontId="0" fillId="37" borderId="4" xfId="0" applyFill="1" applyBorder="1"/>
    <xf numFmtId="0" fontId="0" fillId="7" borderId="6" xfId="0" applyFill="1" applyBorder="1" applyAlignment="1">
      <alignment horizontal="center" vertical="center" wrapText="1"/>
    </xf>
    <xf numFmtId="0" fontId="0" fillId="0" borderId="73" xfId="0" applyBorder="1" applyAlignment="1">
      <alignment wrapText="1"/>
    </xf>
    <xf numFmtId="0" fontId="0" fillId="0" borderId="74" xfId="0" applyBorder="1" applyAlignment="1">
      <alignment wrapText="1"/>
    </xf>
    <xf numFmtId="0" fontId="23" fillId="0" borderId="60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67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68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0" fillId="12" borderId="5" xfId="0" applyFill="1" applyBorder="1" applyAlignment="1">
      <alignment horizontal="left" vertical="center"/>
    </xf>
    <xf numFmtId="0" fontId="0" fillId="12" borderId="69" xfId="0" applyFill="1" applyBorder="1" applyAlignment="1">
      <alignment horizontal="left" vertical="center"/>
    </xf>
    <xf numFmtId="0" fontId="0" fillId="12" borderId="66" xfId="0" applyFill="1" applyBorder="1" applyAlignment="1">
      <alignment horizontal="left" vertical="center"/>
    </xf>
    <xf numFmtId="0" fontId="24" fillId="12" borderId="5" xfId="0" applyFont="1" applyFill="1" applyBorder="1" applyAlignment="1">
      <alignment horizontal="center" vertical="center"/>
    </xf>
    <xf numFmtId="0" fontId="24" fillId="12" borderId="69" xfId="0" applyFont="1" applyFill="1" applyBorder="1"/>
    <xf numFmtId="0" fontId="24" fillId="12" borderId="8" xfId="0" applyFont="1" applyFill="1" applyBorder="1"/>
    <xf numFmtId="5" fontId="0" fillId="14" borderId="5" xfId="0" applyNumberFormat="1" applyFill="1" applyBorder="1" applyAlignment="1">
      <alignment horizontal="center" vertical="center"/>
    </xf>
    <xf numFmtId="0" fontId="0" fillId="14" borderId="69" xfId="0" applyFill="1" applyBorder="1" applyAlignment="1">
      <alignment horizontal="center" vertical="center"/>
    </xf>
    <xf numFmtId="0" fontId="0" fillId="14" borderId="66" xfId="0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12" borderId="5" xfId="0" applyFill="1" applyBorder="1" applyAlignment="1">
      <alignment horizontal="center" vertical="center"/>
    </xf>
    <xf numFmtId="0" fontId="0" fillId="12" borderId="69" xfId="0" applyFill="1" applyBorder="1" applyAlignment="1">
      <alignment horizontal="center" vertical="center"/>
    </xf>
    <xf numFmtId="0" fontId="0" fillId="12" borderId="66" xfId="0" applyFill="1" applyBorder="1" applyAlignment="1">
      <alignment horizontal="center" vertical="center"/>
    </xf>
    <xf numFmtId="0" fontId="25" fillId="13" borderId="5" xfId="0" applyFont="1" applyFill="1" applyBorder="1" applyAlignment="1">
      <alignment horizontal="center" vertical="center"/>
    </xf>
    <xf numFmtId="0" fontId="25" fillId="13" borderId="69" xfId="0" applyFont="1" applyFill="1" applyBorder="1" applyAlignment="1">
      <alignment horizontal="center" vertical="center"/>
    </xf>
    <xf numFmtId="0" fontId="25" fillId="13" borderId="66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49" fontId="0" fillId="12" borderId="5" xfId="0" applyNumberFormat="1" applyFill="1" applyBorder="1" applyAlignment="1">
      <alignment horizontal="center" vertical="center"/>
    </xf>
    <xf numFmtId="49" fontId="0" fillId="12" borderId="69" xfId="0" applyNumberFormat="1" applyFill="1" applyBorder="1" applyAlignment="1">
      <alignment horizontal="center" vertical="center"/>
    </xf>
    <xf numFmtId="49" fontId="0" fillId="12" borderId="66" xfId="0" applyNumberFormat="1" applyFill="1" applyBorder="1" applyAlignment="1">
      <alignment horizontal="center" vertical="center"/>
    </xf>
    <xf numFmtId="0" fontId="22" fillId="2" borderId="70" xfId="0" applyFont="1" applyFill="1" applyBorder="1" applyAlignment="1">
      <alignment horizontal="center" vertical="center"/>
    </xf>
    <xf numFmtId="0" fontId="22" fillId="2" borderId="71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left" vertical="center"/>
    </xf>
    <xf numFmtId="0" fontId="23" fillId="12" borderId="69" xfId="0" applyFont="1" applyFill="1" applyBorder="1" applyAlignment="1">
      <alignment horizontal="left" vertical="center"/>
    </xf>
    <xf numFmtId="0" fontId="23" fillId="12" borderId="66" xfId="0" applyFont="1" applyFill="1" applyBorder="1" applyAlignment="1">
      <alignment horizontal="left" vertical="center"/>
    </xf>
    <xf numFmtId="0" fontId="7" fillId="4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0" borderId="10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6" xfId="0" applyBorder="1" applyAlignment="1">
      <alignment horizontal="left"/>
    </xf>
    <xf numFmtId="0" fontId="0" fillId="0" borderId="107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108" xfId="0" applyBorder="1" applyAlignment="1">
      <alignment horizontal="left"/>
    </xf>
    <xf numFmtId="0" fontId="0" fillId="0" borderId="10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10" xfId="0" applyBorder="1" applyAlignment="1">
      <alignment horizontal="left"/>
    </xf>
    <xf numFmtId="0" fontId="0" fillId="0" borderId="11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12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4" xfId="0" applyBorder="1"/>
    <xf numFmtId="0" fontId="0" fillId="0" borderId="57" xfId="0" applyBorder="1"/>
    <xf numFmtId="5" fontId="21" fillId="0" borderId="54" xfId="0" applyNumberFormat="1" applyFont="1" applyBorder="1"/>
    <xf numFmtId="0" fontId="0" fillId="0" borderId="54" xfId="0" applyBorder="1"/>
    <xf numFmtId="0" fontId="0" fillId="0" borderId="49" xfId="0" applyBorder="1"/>
    <xf numFmtId="0" fontId="0" fillId="0" borderId="85" xfId="0" applyBorder="1"/>
    <xf numFmtId="0" fontId="0" fillId="0" borderId="13" xfId="0" applyBorder="1"/>
    <xf numFmtId="0" fontId="0" fillId="0" borderId="56" xfId="0" applyBorder="1"/>
    <xf numFmtId="0" fontId="0" fillId="0" borderId="16" xfId="0" applyBorder="1"/>
    <xf numFmtId="0" fontId="0" fillId="0" borderId="58" xfId="0" applyBorder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83" xfId="0" applyBorder="1" applyAlignment="1">
      <alignment vertical="center"/>
    </xf>
    <xf numFmtId="0" fontId="3" fillId="0" borderId="86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3" fillId="0" borderId="89" xfId="0" applyFont="1" applyBorder="1" applyAlignment="1">
      <alignment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12" borderId="84" xfId="0" applyFill="1" applyBorder="1"/>
    <xf numFmtId="0" fontId="0" fillId="12" borderId="68" xfId="0" applyFill="1" applyBorder="1"/>
    <xf numFmtId="0" fontId="0" fillId="12" borderId="8" xfId="0" applyFill="1" applyBorder="1"/>
    <xf numFmtId="0" fontId="0" fillId="12" borderId="5" xfId="0" applyFill="1" applyBorder="1"/>
    <xf numFmtId="0" fontId="0" fillId="12" borderId="69" xfId="0" applyFill="1" applyBorder="1"/>
    <xf numFmtId="0" fontId="0" fillId="12" borderId="83" xfId="0" applyFill="1" applyBorder="1"/>
    <xf numFmtId="0" fontId="0" fillId="12" borderId="75" xfId="0" applyFill="1" applyBorder="1" applyAlignment="1">
      <alignment vertical="top"/>
    </xf>
    <xf numFmtId="0" fontId="0" fillId="12" borderId="75" xfId="0" applyFill="1" applyBorder="1"/>
    <xf numFmtId="0" fontId="0" fillId="12" borderId="76" xfId="0" applyFill="1" applyBorder="1"/>
    <xf numFmtId="0" fontId="0" fillId="12" borderId="80" xfId="0" applyFill="1" applyBorder="1" applyAlignment="1">
      <alignment vertical="center"/>
    </xf>
    <xf numFmtId="0" fontId="0" fillId="12" borderId="81" xfId="0" applyFill="1" applyBorder="1" applyAlignment="1">
      <alignment vertical="center"/>
    </xf>
    <xf numFmtId="0" fontId="0" fillId="12" borderId="82" xfId="0" applyFill="1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0" fillId="0" borderId="68" xfId="0" applyBorder="1"/>
    <xf numFmtId="0" fontId="0" fillId="0" borderId="80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5" xfId="0" applyBorder="1" applyAlignment="1">
      <alignment vertical="top"/>
    </xf>
    <xf numFmtId="0" fontId="0" fillId="0" borderId="75" xfId="0" applyBorder="1"/>
    <xf numFmtId="0" fontId="0" fillId="0" borderId="76" xfId="0" applyBorder="1"/>
    <xf numFmtId="0" fontId="0" fillId="0" borderId="84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9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0" fillId="0" borderId="10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4" xfId="0" applyBorder="1" applyAlignment="1">
      <alignment horizontal="left"/>
    </xf>
    <xf numFmtId="5" fontId="21" fillId="0" borderId="54" xfId="0" applyNumberFormat="1" applyFont="1" applyBorder="1" applyAlignment="1">
      <alignment horizontal="right"/>
    </xf>
    <xf numFmtId="0" fontId="21" fillId="0" borderId="54" xfId="0" applyFont="1" applyBorder="1" applyAlignment="1">
      <alignment horizontal="right"/>
    </xf>
    <xf numFmtId="0" fontId="0" fillId="0" borderId="105" xfId="0" applyBorder="1"/>
    <xf numFmtId="0" fontId="0" fillId="0" borderId="106" xfId="0" applyBorder="1"/>
    <xf numFmtId="0" fontId="0" fillId="0" borderId="107" xfId="0" applyBorder="1"/>
    <xf numFmtId="0" fontId="0" fillId="0" borderId="108" xfId="0" applyBorder="1"/>
    <xf numFmtId="5" fontId="27" fillId="0" borderId="54" xfId="0" applyNumberFormat="1" applyFont="1" applyBorder="1" applyAlignment="1">
      <alignment horizontal="right"/>
    </xf>
    <xf numFmtId="0" fontId="27" fillId="0" borderId="54" xfId="0" applyFont="1" applyBorder="1" applyAlignment="1">
      <alignment horizontal="righ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1481" name="Line 1">
          <a:extLst>
            <a:ext uri="{FF2B5EF4-FFF2-40B4-BE49-F238E27FC236}">
              <a16:creationId xmlns:a16="http://schemas.microsoft.com/office/drawing/2014/main" id="{97DB8790-5B61-B498-D33F-8D45A311BA69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1482" name="Line 2">
          <a:extLst>
            <a:ext uri="{FF2B5EF4-FFF2-40B4-BE49-F238E27FC236}">
              <a16:creationId xmlns:a16="http://schemas.microsoft.com/office/drawing/2014/main" id="{B09966D5-0577-2FFD-A2F9-EDFCCE8A639D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1483" name="Line 3">
          <a:extLst>
            <a:ext uri="{FF2B5EF4-FFF2-40B4-BE49-F238E27FC236}">
              <a16:creationId xmlns:a16="http://schemas.microsoft.com/office/drawing/2014/main" id="{35672A14-F14B-2424-E984-3A323589FAF3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84" name="Line 5">
          <a:extLst>
            <a:ext uri="{FF2B5EF4-FFF2-40B4-BE49-F238E27FC236}">
              <a16:creationId xmlns:a16="http://schemas.microsoft.com/office/drawing/2014/main" id="{5E86607E-59F5-4E01-4DF5-22756463CE4B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85" name="Line 6">
          <a:extLst>
            <a:ext uri="{FF2B5EF4-FFF2-40B4-BE49-F238E27FC236}">
              <a16:creationId xmlns:a16="http://schemas.microsoft.com/office/drawing/2014/main" id="{81A5EBA6-9B13-2FAA-FF6F-0CA0DF4B9826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86" name="Line 7">
          <a:extLst>
            <a:ext uri="{FF2B5EF4-FFF2-40B4-BE49-F238E27FC236}">
              <a16:creationId xmlns:a16="http://schemas.microsoft.com/office/drawing/2014/main" id="{2AF5F450-2F63-C0F2-CECD-FAE6883AF3F1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87" name="Line 8">
          <a:extLst>
            <a:ext uri="{FF2B5EF4-FFF2-40B4-BE49-F238E27FC236}">
              <a16:creationId xmlns:a16="http://schemas.microsoft.com/office/drawing/2014/main" id="{BACE2E01-CA12-75DD-3AF6-E9BEC25AE0D2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952500</xdr:colOff>
      <xdr:row>6</xdr:row>
      <xdr:rowOff>76200</xdr:rowOff>
    </xdr:from>
    <xdr:to>
      <xdr:col>10</xdr:col>
      <xdr:colOff>295275</xdr:colOff>
      <xdr:row>6</xdr:row>
      <xdr:rowOff>76200</xdr:rowOff>
    </xdr:to>
    <xdr:sp macro="" textlink="">
      <xdr:nvSpPr>
        <xdr:cNvPr id="11488" name="Line 9">
          <a:extLst>
            <a:ext uri="{FF2B5EF4-FFF2-40B4-BE49-F238E27FC236}">
              <a16:creationId xmlns:a16="http://schemas.microsoft.com/office/drawing/2014/main" id="{CCA12086-4F07-D652-5FCF-810F8D5C1D18}"/>
            </a:ext>
          </a:extLst>
        </xdr:cNvPr>
        <xdr:cNvSpPr>
          <a:spLocks noChangeShapeType="1"/>
        </xdr:cNvSpPr>
      </xdr:nvSpPr>
      <xdr:spPr bwMode="auto">
        <a:xfrm flipV="1">
          <a:off x="2371725" y="1133475"/>
          <a:ext cx="443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11489" name="Line 10">
          <a:extLst>
            <a:ext uri="{FF2B5EF4-FFF2-40B4-BE49-F238E27FC236}">
              <a16:creationId xmlns:a16="http://schemas.microsoft.com/office/drawing/2014/main" id="{7898328A-BFF2-4B67-E94D-660AB1749915}"/>
            </a:ext>
          </a:extLst>
        </xdr:cNvPr>
        <xdr:cNvSpPr>
          <a:spLocks noChangeShapeType="1"/>
        </xdr:cNvSpPr>
      </xdr:nvSpPr>
      <xdr:spPr bwMode="auto">
        <a:xfrm>
          <a:off x="3743325" y="25155525"/>
          <a:ext cx="460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90" name="Line 11">
          <a:extLst>
            <a:ext uri="{FF2B5EF4-FFF2-40B4-BE49-F238E27FC236}">
              <a16:creationId xmlns:a16="http://schemas.microsoft.com/office/drawing/2014/main" id="{5C2BE3A6-2333-D3E7-1B66-970F9796474C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91" name="Line 12">
          <a:extLst>
            <a:ext uri="{FF2B5EF4-FFF2-40B4-BE49-F238E27FC236}">
              <a16:creationId xmlns:a16="http://schemas.microsoft.com/office/drawing/2014/main" id="{87788660-2835-A412-2F8E-D00B750ABEDF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92" name="Line 13">
          <a:extLst>
            <a:ext uri="{FF2B5EF4-FFF2-40B4-BE49-F238E27FC236}">
              <a16:creationId xmlns:a16="http://schemas.microsoft.com/office/drawing/2014/main" id="{F7B8EF4A-4E91-47DF-58F2-A0B8A7F34B6C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93" name="Line 14">
          <a:extLst>
            <a:ext uri="{FF2B5EF4-FFF2-40B4-BE49-F238E27FC236}">
              <a16:creationId xmlns:a16="http://schemas.microsoft.com/office/drawing/2014/main" id="{75D05CE9-E9A0-CE21-46D6-E5AC1333CDB4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11494" name="Line 15">
          <a:extLst>
            <a:ext uri="{FF2B5EF4-FFF2-40B4-BE49-F238E27FC236}">
              <a16:creationId xmlns:a16="http://schemas.microsoft.com/office/drawing/2014/main" id="{C19415A6-F623-D24F-9A44-23E9DE82F4C8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11495" name="Line 16">
          <a:extLst>
            <a:ext uri="{FF2B5EF4-FFF2-40B4-BE49-F238E27FC236}">
              <a16:creationId xmlns:a16="http://schemas.microsoft.com/office/drawing/2014/main" id="{31F1084B-396E-0446-775A-BC75B8B3F5CA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96" name="Line 17">
          <a:extLst>
            <a:ext uri="{FF2B5EF4-FFF2-40B4-BE49-F238E27FC236}">
              <a16:creationId xmlns:a16="http://schemas.microsoft.com/office/drawing/2014/main" id="{7105FB4B-7A98-B27C-AFCC-C22BACA0852D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97" name="Line 18">
          <a:extLst>
            <a:ext uri="{FF2B5EF4-FFF2-40B4-BE49-F238E27FC236}">
              <a16:creationId xmlns:a16="http://schemas.microsoft.com/office/drawing/2014/main" id="{4986E696-FD39-4D31-4746-DC55716D849E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98" name="Line 19">
          <a:extLst>
            <a:ext uri="{FF2B5EF4-FFF2-40B4-BE49-F238E27FC236}">
              <a16:creationId xmlns:a16="http://schemas.microsoft.com/office/drawing/2014/main" id="{63C206B9-DD6D-4D6E-FFA6-7D8BDCD3F6B1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11499" name="Line 20">
          <a:extLst>
            <a:ext uri="{FF2B5EF4-FFF2-40B4-BE49-F238E27FC236}">
              <a16:creationId xmlns:a16="http://schemas.microsoft.com/office/drawing/2014/main" id="{20D8CCB5-344A-581B-3431-DF1ADE32638F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11500" name="Line 21">
          <a:extLst>
            <a:ext uri="{FF2B5EF4-FFF2-40B4-BE49-F238E27FC236}">
              <a16:creationId xmlns:a16="http://schemas.microsoft.com/office/drawing/2014/main" id="{ADFF431D-0072-7334-91DF-7EDB1920CFA5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1501" name="Line 22">
          <a:extLst>
            <a:ext uri="{FF2B5EF4-FFF2-40B4-BE49-F238E27FC236}">
              <a16:creationId xmlns:a16="http://schemas.microsoft.com/office/drawing/2014/main" id="{9CD5BBEA-3132-15DB-9E97-0416CF02DF0D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1502" name="Line 23">
          <a:extLst>
            <a:ext uri="{FF2B5EF4-FFF2-40B4-BE49-F238E27FC236}">
              <a16:creationId xmlns:a16="http://schemas.microsoft.com/office/drawing/2014/main" id="{02C6C4CB-80AF-1A4A-2B9C-16B0A1765302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1503" name="Line 24">
          <a:extLst>
            <a:ext uri="{FF2B5EF4-FFF2-40B4-BE49-F238E27FC236}">
              <a16:creationId xmlns:a16="http://schemas.microsoft.com/office/drawing/2014/main" id="{8841D202-FC1A-86C2-F622-E727A06CBA7E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952500</xdr:colOff>
      <xdr:row>6</xdr:row>
      <xdr:rowOff>57150</xdr:rowOff>
    </xdr:from>
    <xdr:to>
      <xdr:col>10</xdr:col>
      <xdr:colOff>295275</xdr:colOff>
      <xdr:row>6</xdr:row>
      <xdr:rowOff>57150</xdr:rowOff>
    </xdr:to>
    <xdr:sp macro="" textlink="">
      <xdr:nvSpPr>
        <xdr:cNvPr id="11504" name="Line 9">
          <a:extLst>
            <a:ext uri="{FF2B5EF4-FFF2-40B4-BE49-F238E27FC236}">
              <a16:creationId xmlns:a16="http://schemas.microsoft.com/office/drawing/2014/main" id="{EC42C67B-F8BC-209D-A7A0-4F482F452BBD}"/>
            </a:ext>
          </a:extLst>
        </xdr:cNvPr>
        <xdr:cNvSpPr>
          <a:spLocks noChangeShapeType="1"/>
        </xdr:cNvSpPr>
      </xdr:nvSpPr>
      <xdr:spPr bwMode="auto">
        <a:xfrm flipV="1">
          <a:off x="2371725" y="1114425"/>
          <a:ext cx="443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0484" name="Line 1">
          <a:extLst>
            <a:ext uri="{FF2B5EF4-FFF2-40B4-BE49-F238E27FC236}">
              <a16:creationId xmlns:a16="http://schemas.microsoft.com/office/drawing/2014/main" id="{5F12DC48-281C-A855-DAF8-A2C150F386BE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485" name="Line 2">
          <a:extLst>
            <a:ext uri="{FF2B5EF4-FFF2-40B4-BE49-F238E27FC236}">
              <a16:creationId xmlns:a16="http://schemas.microsoft.com/office/drawing/2014/main" id="{AD694833-09FE-FF2B-24B6-04323B564B16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486" name="Line 3">
          <a:extLst>
            <a:ext uri="{FF2B5EF4-FFF2-40B4-BE49-F238E27FC236}">
              <a16:creationId xmlns:a16="http://schemas.microsoft.com/office/drawing/2014/main" id="{905E361D-A402-E820-E31B-1C703B4E1294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87" name="Line 5">
          <a:extLst>
            <a:ext uri="{FF2B5EF4-FFF2-40B4-BE49-F238E27FC236}">
              <a16:creationId xmlns:a16="http://schemas.microsoft.com/office/drawing/2014/main" id="{C99E97D9-07CD-4364-1E91-D5659D3E2CE7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88" name="Line 6">
          <a:extLst>
            <a:ext uri="{FF2B5EF4-FFF2-40B4-BE49-F238E27FC236}">
              <a16:creationId xmlns:a16="http://schemas.microsoft.com/office/drawing/2014/main" id="{4748F348-C519-174E-F8E1-921F109C5E4B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89" name="Line 7">
          <a:extLst>
            <a:ext uri="{FF2B5EF4-FFF2-40B4-BE49-F238E27FC236}">
              <a16:creationId xmlns:a16="http://schemas.microsoft.com/office/drawing/2014/main" id="{77B570A2-51B1-D92B-1586-2E172A028F44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90" name="Line 8">
          <a:extLst>
            <a:ext uri="{FF2B5EF4-FFF2-40B4-BE49-F238E27FC236}">
              <a16:creationId xmlns:a16="http://schemas.microsoft.com/office/drawing/2014/main" id="{C1F6538E-1BAE-83AC-5C8A-966C4D57B1C8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10491" name="Line 10">
          <a:extLst>
            <a:ext uri="{FF2B5EF4-FFF2-40B4-BE49-F238E27FC236}">
              <a16:creationId xmlns:a16="http://schemas.microsoft.com/office/drawing/2014/main" id="{0DB5CC8F-3A4A-5B69-0FCE-E8067F45303E}"/>
            </a:ext>
          </a:extLst>
        </xdr:cNvPr>
        <xdr:cNvSpPr>
          <a:spLocks noChangeShapeType="1"/>
        </xdr:cNvSpPr>
      </xdr:nvSpPr>
      <xdr:spPr bwMode="auto">
        <a:xfrm>
          <a:off x="3743325" y="25155525"/>
          <a:ext cx="460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92" name="Line 11">
          <a:extLst>
            <a:ext uri="{FF2B5EF4-FFF2-40B4-BE49-F238E27FC236}">
              <a16:creationId xmlns:a16="http://schemas.microsoft.com/office/drawing/2014/main" id="{E7846CB1-B123-37E2-4A0B-C49B7B0C854C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93" name="Line 12">
          <a:extLst>
            <a:ext uri="{FF2B5EF4-FFF2-40B4-BE49-F238E27FC236}">
              <a16:creationId xmlns:a16="http://schemas.microsoft.com/office/drawing/2014/main" id="{33D0F958-E130-8CF0-DB30-5C554B4FDFB9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94" name="Line 13">
          <a:extLst>
            <a:ext uri="{FF2B5EF4-FFF2-40B4-BE49-F238E27FC236}">
              <a16:creationId xmlns:a16="http://schemas.microsoft.com/office/drawing/2014/main" id="{005D3904-486C-51AA-87C2-B28BC09DBEF8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95" name="Line 14">
          <a:extLst>
            <a:ext uri="{FF2B5EF4-FFF2-40B4-BE49-F238E27FC236}">
              <a16:creationId xmlns:a16="http://schemas.microsoft.com/office/drawing/2014/main" id="{343022FE-A20A-4061-C27E-DCC862E89EC6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10496" name="Line 15">
          <a:extLst>
            <a:ext uri="{FF2B5EF4-FFF2-40B4-BE49-F238E27FC236}">
              <a16:creationId xmlns:a16="http://schemas.microsoft.com/office/drawing/2014/main" id="{92D8116D-EA08-AEEB-21F1-4DD95ED34E38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10497" name="Line 16">
          <a:extLst>
            <a:ext uri="{FF2B5EF4-FFF2-40B4-BE49-F238E27FC236}">
              <a16:creationId xmlns:a16="http://schemas.microsoft.com/office/drawing/2014/main" id="{76FC004B-F1CC-70F5-A983-25DBAEEB1CF6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98" name="Line 17">
          <a:extLst>
            <a:ext uri="{FF2B5EF4-FFF2-40B4-BE49-F238E27FC236}">
              <a16:creationId xmlns:a16="http://schemas.microsoft.com/office/drawing/2014/main" id="{66EB2894-7EA3-CD8A-8491-D2C39C64A83D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99" name="Line 18">
          <a:extLst>
            <a:ext uri="{FF2B5EF4-FFF2-40B4-BE49-F238E27FC236}">
              <a16:creationId xmlns:a16="http://schemas.microsoft.com/office/drawing/2014/main" id="{C56C7D2F-9C1B-168D-EBB3-4998DB13E91B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500" name="Line 19">
          <a:extLst>
            <a:ext uri="{FF2B5EF4-FFF2-40B4-BE49-F238E27FC236}">
              <a16:creationId xmlns:a16="http://schemas.microsoft.com/office/drawing/2014/main" id="{4DA90F3F-40F0-7118-B0BE-106BBE5F9435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10501" name="Line 20">
          <a:extLst>
            <a:ext uri="{FF2B5EF4-FFF2-40B4-BE49-F238E27FC236}">
              <a16:creationId xmlns:a16="http://schemas.microsoft.com/office/drawing/2014/main" id="{18FD520B-FCDD-4992-5D48-3CBF4C8F8C3A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10502" name="Line 21">
          <a:extLst>
            <a:ext uri="{FF2B5EF4-FFF2-40B4-BE49-F238E27FC236}">
              <a16:creationId xmlns:a16="http://schemas.microsoft.com/office/drawing/2014/main" id="{417A1327-254F-D924-763C-F96DF5A05787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0503" name="Line 22">
          <a:extLst>
            <a:ext uri="{FF2B5EF4-FFF2-40B4-BE49-F238E27FC236}">
              <a16:creationId xmlns:a16="http://schemas.microsoft.com/office/drawing/2014/main" id="{C2489A1D-1A55-5640-2978-B14D2FBAB0D2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504" name="Line 23">
          <a:extLst>
            <a:ext uri="{FF2B5EF4-FFF2-40B4-BE49-F238E27FC236}">
              <a16:creationId xmlns:a16="http://schemas.microsoft.com/office/drawing/2014/main" id="{54F1183B-1354-F54C-B224-6110F129BBF6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505" name="Line 24">
          <a:extLst>
            <a:ext uri="{FF2B5EF4-FFF2-40B4-BE49-F238E27FC236}">
              <a16:creationId xmlns:a16="http://schemas.microsoft.com/office/drawing/2014/main" id="{49CD5A64-CF2A-625F-C750-D52BAA9C9755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0506" name="Line 25">
          <a:extLst>
            <a:ext uri="{FF2B5EF4-FFF2-40B4-BE49-F238E27FC236}">
              <a16:creationId xmlns:a16="http://schemas.microsoft.com/office/drawing/2014/main" id="{60867F0C-A5F3-CB33-F185-B6959E642CB4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507" name="Line 26">
          <a:extLst>
            <a:ext uri="{FF2B5EF4-FFF2-40B4-BE49-F238E27FC236}">
              <a16:creationId xmlns:a16="http://schemas.microsoft.com/office/drawing/2014/main" id="{27060FE1-9C96-A7E4-D1B2-30F8BF5B2D25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508" name="Line 27">
          <a:extLst>
            <a:ext uri="{FF2B5EF4-FFF2-40B4-BE49-F238E27FC236}">
              <a16:creationId xmlns:a16="http://schemas.microsoft.com/office/drawing/2014/main" id="{45ECEC60-8718-8604-E685-B063537D1B13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942975</xdr:colOff>
      <xdr:row>6</xdr:row>
      <xdr:rowOff>85725</xdr:rowOff>
    </xdr:from>
    <xdr:to>
      <xdr:col>10</xdr:col>
      <xdr:colOff>285750</xdr:colOff>
      <xdr:row>6</xdr:row>
      <xdr:rowOff>85725</xdr:rowOff>
    </xdr:to>
    <xdr:sp macro="" textlink="">
      <xdr:nvSpPr>
        <xdr:cNvPr id="10509" name="Line 9">
          <a:extLst>
            <a:ext uri="{FF2B5EF4-FFF2-40B4-BE49-F238E27FC236}">
              <a16:creationId xmlns:a16="http://schemas.microsoft.com/office/drawing/2014/main" id="{595F3039-0B7D-1B55-56AF-8E0FD874FE5A}"/>
            </a:ext>
          </a:extLst>
        </xdr:cNvPr>
        <xdr:cNvSpPr>
          <a:spLocks noChangeShapeType="1"/>
        </xdr:cNvSpPr>
      </xdr:nvSpPr>
      <xdr:spPr bwMode="auto">
        <a:xfrm flipV="1">
          <a:off x="2362200" y="1143000"/>
          <a:ext cx="443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942975</xdr:colOff>
      <xdr:row>6</xdr:row>
      <xdr:rowOff>114300</xdr:rowOff>
    </xdr:from>
    <xdr:to>
      <xdr:col>10</xdr:col>
      <xdr:colOff>285750</xdr:colOff>
      <xdr:row>6</xdr:row>
      <xdr:rowOff>114300</xdr:rowOff>
    </xdr:to>
    <xdr:sp macro="" textlink="">
      <xdr:nvSpPr>
        <xdr:cNvPr id="10510" name="Line 9">
          <a:extLst>
            <a:ext uri="{FF2B5EF4-FFF2-40B4-BE49-F238E27FC236}">
              <a16:creationId xmlns:a16="http://schemas.microsoft.com/office/drawing/2014/main" id="{E9BAE379-11F4-B6A5-904F-802194ACD044}"/>
            </a:ext>
          </a:extLst>
        </xdr:cNvPr>
        <xdr:cNvSpPr>
          <a:spLocks noChangeShapeType="1"/>
        </xdr:cNvSpPr>
      </xdr:nvSpPr>
      <xdr:spPr bwMode="auto">
        <a:xfrm flipV="1">
          <a:off x="2362200" y="1171575"/>
          <a:ext cx="443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N21"/>
  <sheetViews>
    <sheetView zoomScaleNormal="100" workbookViewId="0">
      <selection activeCell="D14" sqref="D14:F14"/>
    </sheetView>
  </sheetViews>
  <sheetFormatPr defaultRowHeight="13.5"/>
  <cols>
    <col min="2" max="2" width="11.75" customWidth="1"/>
    <col min="3" max="3" width="5.625" customWidth="1"/>
    <col min="4" max="4" width="11.875" customWidth="1"/>
    <col min="5" max="5" width="4.625" customWidth="1"/>
    <col min="9" max="9" width="14.5" customWidth="1"/>
  </cols>
  <sheetData>
    <row r="1" spans="2:14" ht="14.25" thickBot="1"/>
    <row r="2" spans="2:14" ht="32.25" customHeight="1" thickTop="1" thickBot="1">
      <c r="B2" s="203" t="str">
        <f>"第"&amp;DBCS(L2)&amp;"回 "&amp;"浜田市陸協記録会　参加申込　　申込者等基本入力"</f>
        <v>第１回 浜田市陸協記録会　参加申込　　申込者等基本入力</v>
      </c>
      <c r="C2" s="204"/>
      <c r="D2" s="204"/>
      <c r="E2" s="204"/>
      <c r="F2" s="204"/>
      <c r="G2" s="204"/>
      <c r="H2" s="204"/>
      <c r="I2" s="205"/>
      <c r="K2" s="165" t="s">
        <v>80</v>
      </c>
      <c r="L2" s="166">
        <v>1</v>
      </c>
      <c r="M2" s="167" t="s">
        <v>81</v>
      </c>
      <c r="N2" s="168" t="s">
        <v>82</v>
      </c>
    </row>
    <row r="3" spans="2:14" ht="14.25" thickTop="1"/>
    <row r="4" spans="2:14" ht="17.25">
      <c r="D4" s="196" t="s">
        <v>45</v>
      </c>
      <c r="E4" s="197"/>
      <c r="F4" s="198"/>
    </row>
    <row r="6" spans="2:14">
      <c r="D6" s="118"/>
      <c r="F6" s="113" t="s">
        <v>33</v>
      </c>
    </row>
    <row r="8" spans="2:14" ht="28.5" customHeight="1">
      <c r="B8" s="119" t="s">
        <v>34</v>
      </c>
      <c r="C8" s="120"/>
      <c r="D8" s="206"/>
      <c r="E8" s="207"/>
      <c r="F8" s="207"/>
      <c r="G8" s="207"/>
      <c r="H8" s="207"/>
      <c r="I8" s="208"/>
      <c r="J8" s="163" t="s">
        <v>77</v>
      </c>
    </row>
    <row r="9" spans="2:14" ht="26.25" customHeight="1">
      <c r="B9" s="119" t="s">
        <v>41</v>
      </c>
      <c r="C9" s="121" t="s">
        <v>38</v>
      </c>
      <c r="D9" s="122"/>
      <c r="E9" s="123" t="s">
        <v>41</v>
      </c>
      <c r="F9" s="182"/>
      <c r="G9" s="183"/>
      <c r="H9" s="183"/>
      <c r="I9" s="184"/>
    </row>
    <row r="10" spans="2:14" ht="39.75" customHeight="1">
      <c r="B10" s="164" t="s">
        <v>78</v>
      </c>
      <c r="C10" s="124"/>
      <c r="D10" s="185"/>
      <c r="E10" s="186"/>
      <c r="F10" s="187"/>
    </row>
    <row r="11" spans="2:14" ht="39.75" customHeight="1">
      <c r="B11" s="199" t="s">
        <v>35</v>
      </c>
      <c r="C11" s="121" t="s">
        <v>39</v>
      </c>
      <c r="D11" s="193"/>
      <c r="E11" s="194"/>
      <c r="F11" s="195"/>
    </row>
    <row r="12" spans="2:14" ht="39.75" customHeight="1">
      <c r="B12" s="199"/>
      <c r="C12" s="121" t="s">
        <v>44</v>
      </c>
      <c r="D12" s="200"/>
      <c r="E12" s="201"/>
      <c r="F12" s="202"/>
      <c r="G12" s="191" t="s">
        <v>69</v>
      </c>
      <c r="H12" s="192"/>
      <c r="I12" s="192"/>
    </row>
    <row r="13" spans="2:14" ht="39.75" customHeight="1">
      <c r="B13" s="162" t="s">
        <v>67</v>
      </c>
      <c r="C13" s="121"/>
      <c r="D13" s="193"/>
      <c r="E13" s="194"/>
      <c r="F13" s="195"/>
      <c r="G13" s="191" t="s">
        <v>70</v>
      </c>
      <c r="H13" s="192"/>
      <c r="I13" s="192"/>
    </row>
    <row r="14" spans="2:14" ht="39.75" customHeight="1">
      <c r="B14" s="162" t="s">
        <v>73</v>
      </c>
      <c r="C14" s="121"/>
      <c r="D14" s="188">
        <f>+小男子一覧印刷用!K58</f>
        <v>0</v>
      </c>
      <c r="E14" s="189"/>
      <c r="F14" s="190"/>
      <c r="G14" s="191" t="s">
        <v>74</v>
      </c>
      <c r="H14" s="192"/>
      <c r="I14" s="192"/>
    </row>
    <row r="16" spans="2:14" ht="21" customHeight="1">
      <c r="D16" s="125" t="s">
        <v>36</v>
      </c>
    </row>
    <row r="17" spans="2:9">
      <c r="B17" s="170" t="s">
        <v>37</v>
      </c>
      <c r="D17" s="173"/>
      <c r="E17" s="174"/>
      <c r="F17" s="174"/>
      <c r="G17" s="174"/>
      <c r="H17" s="174"/>
      <c r="I17" s="175"/>
    </row>
    <row r="18" spans="2:9">
      <c r="B18" s="171"/>
      <c r="D18" s="176"/>
      <c r="E18" s="177"/>
      <c r="F18" s="177"/>
      <c r="G18" s="177"/>
      <c r="H18" s="177"/>
      <c r="I18" s="178"/>
    </row>
    <row r="19" spans="2:9">
      <c r="B19" s="171"/>
      <c r="D19" s="176"/>
      <c r="E19" s="177"/>
      <c r="F19" s="177"/>
      <c r="G19" s="177"/>
      <c r="H19" s="177"/>
      <c r="I19" s="178"/>
    </row>
    <row r="20" spans="2:9">
      <c r="B20" s="171"/>
      <c r="D20" s="176"/>
      <c r="E20" s="177"/>
      <c r="F20" s="177"/>
      <c r="G20" s="177"/>
      <c r="H20" s="177"/>
      <c r="I20" s="178"/>
    </row>
    <row r="21" spans="2:9">
      <c r="B21" s="172"/>
      <c r="D21" s="179"/>
      <c r="E21" s="180"/>
      <c r="F21" s="180"/>
      <c r="G21" s="180"/>
      <c r="H21" s="180"/>
      <c r="I21" s="181"/>
    </row>
  </sheetData>
  <mergeCells count="15">
    <mergeCell ref="D4:F4"/>
    <mergeCell ref="B11:B12"/>
    <mergeCell ref="D12:F12"/>
    <mergeCell ref="B2:I2"/>
    <mergeCell ref="D11:F11"/>
    <mergeCell ref="G12:I12"/>
    <mergeCell ref="D8:I8"/>
    <mergeCell ref="B17:B21"/>
    <mergeCell ref="D17:I21"/>
    <mergeCell ref="F9:I9"/>
    <mergeCell ref="D10:F10"/>
    <mergeCell ref="D14:F14"/>
    <mergeCell ref="G14:I14"/>
    <mergeCell ref="D13:F13"/>
    <mergeCell ref="G13:I13"/>
  </mergeCells>
  <phoneticPr fontId="2"/>
  <printOptions horizontalCentered="1" verticalCentered="1"/>
  <pageMargins left="0.74803149606299213" right="0.15748031496062992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U329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H9" sqref="H9:L9"/>
    </sheetView>
  </sheetViews>
  <sheetFormatPr defaultRowHeight="13.5"/>
  <cols>
    <col min="1" max="1" width="6.5" customWidth="1"/>
    <col min="2" max="2" width="7.625" customWidth="1"/>
    <col min="3" max="3" width="13.375" customWidth="1"/>
    <col min="4" max="4" width="16.875" customWidth="1"/>
    <col min="5" max="5" width="4.375" customWidth="1"/>
    <col min="6" max="6" width="11.375" customWidth="1"/>
    <col min="7" max="7" width="42" customWidth="1"/>
    <col min="8" max="8" width="2.375" customWidth="1"/>
    <col min="9" max="9" width="5.625" customWidth="1"/>
    <col min="10" max="10" width="2.25" customWidth="1"/>
    <col min="11" max="11" width="5.625" customWidth="1"/>
    <col min="12" max="12" width="2.25" customWidth="1"/>
    <col min="13" max="13" width="5.625" customWidth="1"/>
    <col min="14" max="14" width="3" customWidth="1"/>
    <col min="15" max="15" width="10.25" customWidth="1"/>
    <col min="16" max="17" width="4.125" customWidth="1"/>
    <col min="18" max="20" width="8" customWidth="1"/>
    <col min="21" max="29" width="4.125" customWidth="1"/>
    <col min="30" max="30" width="5.25" customWidth="1"/>
    <col min="35" max="35" width="7.875" customWidth="1"/>
    <col min="36" max="36" width="13.625" customWidth="1"/>
    <col min="37" max="37" width="5.25" customWidth="1"/>
    <col min="42" max="42" width="7.875" customWidth="1"/>
    <col min="43" max="43" width="13.625" customWidth="1"/>
    <col min="44" max="44" width="5.25" customWidth="1"/>
  </cols>
  <sheetData>
    <row r="1" spans="1:21" ht="13.5" customHeight="1">
      <c r="B1" s="209" t="str">
        <f>"第"&amp;DBCS('必ず入力してください!!'!$L$2)&amp;"回 "&amp;"浜田市陸協記録会　参加申込シート　（小学校男子）"</f>
        <v>第１回 浜田市陸協記録会　参加申込シート　（小学校男子）</v>
      </c>
      <c r="C1" s="209"/>
      <c r="D1" s="209"/>
      <c r="E1" s="209"/>
      <c r="F1" s="209"/>
      <c r="G1" s="209"/>
    </row>
    <row r="2" spans="1:21">
      <c r="B2">
        <v>1</v>
      </c>
      <c r="C2">
        <f>B2+1</f>
        <v>2</v>
      </c>
      <c r="D2">
        <f t="shared" ref="D2:O2" si="0">C2+1</f>
        <v>3</v>
      </c>
      <c r="E2">
        <f t="shared" si="0"/>
        <v>4</v>
      </c>
      <c r="F2">
        <f t="shared" si="0"/>
        <v>5</v>
      </c>
      <c r="G2" s="20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  <c r="L2">
        <f t="shared" si="0"/>
        <v>11</v>
      </c>
      <c r="M2">
        <f t="shared" si="0"/>
        <v>12</v>
      </c>
      <c r="N2">
        <f t="shared" si="0"/>
        <v>13</v>
      </c>
      <c r="O2">
        <f t="shared" si="0"/>
        <v>14</v>
      </c>
    </row>
    <row r="3" spans="1:21">
      <c r="B3" t="s">
        <v>65</v>
      </c>
      <c r="C3" s="160"/>
      <c r="D3" s="19" t="s">
        <v>11</v>
      </c>
    </row>
    <row r="4" spans="1:21">
      <c r="B4" s="56"/>
      <c r="C4" s="19" t="s">
        <v>14</v>
      </c>
      <c r="D4" s="19"/>
    </row>
    <row r="5" spans="1:21" ht="16.5" customHeight="1">
      <c r="B5" s="56"/>
      <c r="C5" s="161" t="s">
        <v>68</v>
      </c>
      <c r="D5" s="19"/>
      <c r="F5" s="6"/>
      <c r="H5" s="150" t="s">
        <v>15</v>
      </c>
      <c r="I5" s="7"/>
      <c r="J5" s="157"/>
      <c r="K5" s="157"/>
      <c r="L5" s="157"/>
      <c r="M5" s="157"/>
    </row>
    <row r="6" spans="1:21" ht="13.5" customHeight="1">
      <c r="B6" s="144"/>
      <c r="C6" s="146" t="s">
        <v>55</v>
      </c>
      <c r="D6" s="15"/>
      <c r="E6" s="15"/>
      <c r="F6" s="59" t="s">
        <v>64</v>
      </c>
      <c r="G6" s="59" t="s">
        <v>54</v>
      </c>
      <c r="H6" s="8"/>
      <c r="I6" s="9"/>
      <c r="J6" s="8"/>
      <c r="K6" s="9"/>
      <c r="L6" s="8"/>
      <c r="M6" s="9"/>
      <c r="Q6" s="1"/>
      <c r="R6" s="1"/>
      <c r="S6" s="1"/>
      <c r="T6" s="1"/>
      <c r="U6" s="1"/>
    </row>
    <row r="7" spans="1:21" ht="39" customHeight="1">
      <c r="B7" s="145" t="s">
        <v>83</v>
      </c>
      <c r="C7" s="4" t="s">
        <v>3</v>
      </c>
      <c r="D7" s="18" t="s">
        <v>10</v>
      </c>
      <c r="E7" s="4" t="s">
        <v>1</v>
      </c>
      <c r="F7" s="143" t="s">
        <v>2</v>
      </c>
      <c r="G7" s="5" t="s">
        <v>7</v>
      </c>
      <c r="H7" s="210" t="s">
        <v>58</v>
      </c>
      <c r="I7" s="211"/>
      <c r="J7" s="210" t="s">
        <v>46</v>
      </c>
      <c r="K7" s="211"/>
      <c r="L7" s="210" t="s">
        <v>75</v>
      </c>
      <c r="M7" s="212"/>
      <c r="O7" s="132" t="s">
        <v>31</v>
      </c>
      <c r="Q7" s="2"/>
      <c r="R7" s="2" t="s">
        <v>4</v>
      </c>
      <c r="S7" s="2"/>
      <c r="T7" s="2"/>
    </row>
    <row r="8" spans="1:21" ht="14.25" customHeight="1">
      <c r="A8" s="21" t="s">
        <v>5</v>
      </c>
      <c r="B8" s="22">
        <v>1</v>
      </c>
      <c r="C8" s="22" t="s">
        <v>56</v>
      </c>
      <c r="D8" s="133" t="s">
        <v>57</v>
      </c>
      <c r="E8" s="135">
        <v>6</v>
      </c>
      <c r="F8" s="23" t="str">
        <f>IF(ISERROR(VLOOKUP(MATCH($B8,#REF!,1),#REF!,3)),"",VLOOKUP(MATCH($B8,#REF!,1),#REF!,3))</f>
        <v/>
      </c>
      <c r="G8" s="126" t="str">
        <f>T(R8)&amp;T(S8)&amp;T(T8)</f>
        <v>小男走高跳．小男走高跳．小男ジャベリック．</v>
      </c>
      <c r="H8" s="24" t="s">
        <v>4</v>
      </c>
      <c r="I8" s="25" t="s">
        <v>59</v>
      </c>
      <c r="J8" s="156" t="s">
        <v>4</v>
      </c>
      <c r="K8" s="156" t="s">
        <v>60</v>
      </c>
      <c r="L8" s="24" t="s">
        <v>4</v>
      </c>
      <c r="M8" s="25" t="s">
        <v>61</v>
      </c>
      <c r="O8" s="70">
        <f t="shared" ref="O8:O71" si="1">IF(COUNTIF(H8:M8,"○")=0,"",COUNTIF(H8:M8,"○"))</f>
        <v>3</v>
      </c>
      <c r="R8" t="str">
        <f>IF(H8="○","小男走高跳．","")</f>
        <v>小男走高跳．</v>
      </c>
      <c r="S8" t="str">
        <f>IF(J8="○","小男走高跳．","")</f>
        <v>小男走高跳．</v>
      </c>
      <c r="T8" t="str">
        <f>IF(L8="○","小男ジャベリック．","")</f>
        <v>小男ジャベリック．</v>
      </c>
    </row>
    <row r="9" spans="1:21">
      <c r="A9" s="151">
        <v>1</v>
      </c>
      <c r="B9" s="36"/>
      <c r="C9" s="38"/>
      <c r="D9" s="114"/>
      <c r="E9" s="136"/>
      <c r="F9" s="151" t="str">
        <f>IF(ISERROR(VLOOKUP(MATCH($B9,#REF!,1),#REF!,3)),"",VLOOKUP(MATCH($B9,#REF!,1),#REF!,3))</f>
        <v/>
      </c>
      <c r="G9" s="127" t="str">
        <f>T(R9)&amp;T(S9)&amp;T(T9)</f>
        <v/>
      </c>
      <c r="H9" s="26"/>
      <c r="I9" s="27"/>
      <c r="J9" s="27"/>
      <c r="K9" s="27"/>
      <c r="L9" s="27"/>
      <c r="M9" s="27"/>
      <c r="O9" s="70" t="str">
        <f t="shared" si="1"/>
        <v/>
      </c>
      <c r="R9" t="str">
        <f t="shared" ref="R9:R72" si="2">IF(H9="○","小男走高跳．","")</f>
        <v/>
      </c>
      <c r="S9" t="str">
        <f t="shared" ref="S9:S72" si="3">IF(J9="○","小男走高跳．","")</f>
        <v/>
      </c>
      <c r="T9" t="str">
        <f t="shared" ref="T9:T72" si="4">IF(L9="○","小男ジャベリック．","")</f>
        <v/>
      </c>
    </row>
    <row r="10" spans="1:21">
      <c r="A10" s="158">
        <f>IF(COUNTIF($C$9:$C$208,C10)&gt;=2,$A$221,A9+1)</f>
        <v>2</v>
      </c>
      <c r="B10" s="34"/>
      <c r="C10" s="39"/>
      <c r="D10" s="46"/>
      <c r="E10" s="137"/>
      <c r="F10" s="152" t="str">
        <f>IF(ISERROR(VLOOKUP(MATCH($B10,#REF!,1),#REF!,3)),"",VLOOKUP(MATCH($B10,#REF!,1),#REF!,3))</f>
        <v/>
      </c>
      <c r="G10" s="128" t="str">
        <f t="shared" ref="G10:G73" si="5">T(R10)&amp;T(S10)&amp;T(T10)</f>
        <v/>
      </c>
      <c r="H10" s="28"/>
      <c r="I10" s="29"/>
      <c r="J10" s="29"/>
      <c r="K10" s="29"/>
      <c r="L10" s="29"/>
      <c r="M10" s="29"/>
      <c r="O10" s="70" t="str">
        <f t="shared" si="1"/>
        <v/>
      </c>
      <c r="R10" t="str">
        <f t="shared" si="2"/>
        <v/>
      </c>
      <c r="S10" t="str">
        <f t="shared" si="3"/>
        <v/>
      </c>
      <c r="T10" t="str">
        <f t="shared" si="4"/>
        <v/>
      </c>
    </row>
    <row r="11" spans="1:21">
      <c r="A11" s="152">
        <f t="shared" ref="A11:A74" si="6">IF(COUNTIF($C$9:$C$208,C11)&gt;=2,$A$221,A10+1)</f>
        <v>3</v>
      </c>
      <c r="B11" s="34"/>
      <c r="C11" s="39"/>
      <c r="D11" s="33"/>
      <c r="E11" s="137"/>
      <c r="F11" s="152" t="str">
        <f>IF(ISERROR(VLOOKUP(MATCH($B11,#REF!,1),#REF!,3)),"",VLOOKUP(MATCH($B11,#REF!,1),#REF!,3))</f>
        <v/>
      </c>
      <c r="G11" s="128" t="str">
        <f t="shared" si="5"/>
        <v/>
      </c>
      <c r="H11" s="28"/>
      <c r="I11" s="29"/>
      <c r="J11" s="29"/>
      <c r="K11" s="29"/>
      <c r="L11" s="29"/>
      <c r="M11" s="29"/>
      <c r="O11" s="70" t="str">
        <f t="shared" si="1"/>
        <v/>
      </c>
      <c r="R11" t="str">
        <f t="shared" si="2"/>
        <v/>
      </c>
      <c r="S11" t="str">
        <f t="shared" si="3"/>
        <v/>
      </c>
      <c r="T11" t="str">
        <f t="shared" si="4"/>
        <v/>
      </c>
    </row>
    <row r="12" spans="1:21">
      <c r="A12" s="152">
        <f t="shared" si="6"/>
        <v>4</v>
      </c>
      <c r="B12" s="34"/>
      <c r="C12" s="39"/>
      <c r="D12" s="33"/>
      <c r="E12" s="137"/>
      <c r="F12" s="152" t="str">
        <f>IF(ISERROR(VLOOKUP(MATCH($B12,#REF!,1),#REF!,3)),"",VLOOKUP(MATCH($B12,#REF!,1),#REF!,3))</f>
        <v/>
      </c>
      <c r="G12" s="128" t="str">
        <f t="shared" si="5"/>
        <v/>
      </c>
      <c r="H12" s="49"/>
      <c r="I12" s="29"/>
      <c r="J12" s="29"/>
      <c r="K12" s="29"/>
      <c r="L12" s="29"/>
      <c r="M12" s="29"/>
      <c r="O12" s="70" t="str">
        <f t="shared" si="1"/>
        <v/>
      </c>
      <c r="R12" t="str">
        <f t="shared" si="2"/>
        <v/>
      </c>
      <c r="S12" t="str">
        <f t="shared" si="3"/>
        <v/>
      </c>
      <c r="T12" t="str">
        <f t="shared" si="4"/>
        <v/>
      </c>
    </row>
    <row r="13" spans="1:21">
      <c r="A13" s="152">
        <f t="shared" si="6"/>
        <v>5</v>
      </c>
      <c r="B13" s="34"/>
      <c r="C13" s="39"/>
      <c r="D13" s="33"/>
      <c r="E13" s="137"/>
      <c r="F13" s="152" t="str">
        <f>IF(ISERROR(VLOOKUP(MATCH($B13,#REF!,1),#REF!,3)),"",VLOOKUP(MATCH($B13,#REF!,1),#REF!,3))</f>
        <v/>
      </c>
      <c r="G13" s="128" t="str">
        <f t="shared" si="5"/>
        <v/>
      </c>
      <c r="H13" s="28"/>
      <c r="I13" s="29"/>
      <c r="J13" s="29"/>
      <c r="K13" s="29"/>
      <c r="L13" s="29"/>
      <c r="M13" s="29"/>
      <c r="O13" s="70" t="str">
        <f t="shared" si="1"/>
        <v/>
      </c>
      <c r="R13" t="str">
        <f t="shared" si="2"/>
        <v/>
      </c>
      <c r="S13" t="str">
        <f t="shared" si="3"/>
        <v/>
      </c>
      <c r="T13" t="str">
        <f t="shared" si="4"/>
        <v/>
      </c>
    </row>
    <row r="14" spans="1:21">
      <c r="A14" s="152">
        <f t="shared" si="6"/>
        <v>6</v>
      </c>
      <c r="B14" s="34"/>
      <c r="C14" s="39"/>
      <c r="D14" s="33"/>
      <c r="E14" s="137"/>
      <c r="F14" s="152" t="str">
        <f>IF(ISERROR(VLOOKUP(MATCH($B14,#REF!,1),#REF!,3)),"",VLOOKUP(MATCH($B14,#REF!,1),#REF!,3))</f>
        <v/>
      </c>
      <c r="G14" s="128" t="str">
        <f t="shared" si="5"/>
        <v/>
      </c>
      <c r="H14" s="28"/>
      <c r="I14" s="29"/>
      <c r="J14" s="29"/>
      <c r="K14" s="29"/>
      <c r="L14" s="29"/>
      <c r="M14" s="29"/>
      <c r="O14" s="70" t="str">
        <f t="shared" si="1"/>
        <v/>
      </c>
      <c r="R14" t="str">
        <f t="shared" si="2"/>
        <v/>
      </c>
      <c r="S14" t="str">
        <f t="shared" si="3"/>
        <v/>
      </c>
      <c r="T14" t="str">
        <f t="shared" si="4"/>
        <v/>
      </c>
    </row>
    <row r="15" spans="1:21">
      <c r="A15" s="152">
        <f t="shared" si="6"/>
        <v>7</v>
      </c>
      <c r="B15" s="34"/>
      <c r="C15" s="39"/>
      <c r="D15" s="33"/>
      <c r="E15" s="137"/>
      <c r="F15" s="152" t="str">
        <f>IF(ISERROR(VLOOKUP(MATCH($B15,#REF!,1),#REF!,3)),"",VLOOKUP(MATCH($B15,#REF!,1),#REF!,3))</f>
        <v/>
      </c>
      <c r="G15" s="128" t="str">
        <f t="shared" si="5"/>
        <v/>
      </c>
      <c r="H15" s="49"/>
      <c r="I15" s="29"/>
      <c r="J15" s="29"/>
      <c r="K15" s="29"/>
      <c r="L15" s="29"/>
      <c r="M15" s="29"/>
      <c r="O15" s="70" t="str">
        <f t="shared" si="1"/>
        <v/>
      </c>
      <c r="R15" t="str">
        <f t="shared" si="2"/>
        <v/>
      </c>
      <c r="S15" t="str">
        <f t="shared" si="3"/>
        <v/>
      </c>
      <c r="T15" t="str">
        <f t="shared" si="4"/>
        <v/>
      </c>
    </row>
    <row r="16" spans="1:21">
      <c r="A16" s="152">
        <f t="shared" si="6"/>
        <v>8</v>
      </c>
      <c r="B16" s="44"/>
      <c r="C16" s="45"/>
      <c r="D16" s="33"/>
      <c r="E16" s="137"/>
      <c r="F16" s="152" t="str">
        <f>IF(ISERROR(VLOOKUP(MATCH($B16,#REF!,1),#REF!,3)),"",VLOOKUP(MATCH($B16,#REF!,1),#REF!,3))</f>
        <v/>
      </c>
      <c r="G16" s="128" t="str">
        <f t="shared" si="5"/>
        <v/>
      </c>
      <c r="H16" s="28"/>
      <c r="I16" s="29"/>
      <c r="J16" s="29"/>
      <c r="K16" s="29"/>
      <c r="L16" s="29"/>
      <c r="M16" s="29"/>
      <c r="O16" s="70" t="str">
        <f t="shared" si="1"/>
        <v/>
      </c>
      <c r="R16" t="str">
        <f t="shared" si="2"/>
        <v/>
      </c>
      <c r="S16" t="str">
        <f t="shared" si="3"/>
        <v/>
      </c>
      <c r="T16" t="str">
        <f t="shared" si="4"/>
        <v/>
      </c>
    </row>
    <row r="17" spans="1:20">
      <c r="A17" s="152">
        <f t="shared" si="6"/>
        <v>9</v>
      </c>
      <c r="B17" s="34"/>
      <c r="C17" s="39"/>
      <c r="D17" s="33"/>
      <c r="E17" s="137"/>
      <c r="F17" s="152" t="str">
        <f>IF(ISERROR(VLOOKUP(MATCH($B17,#REF!,1),#REF!,3)),"",VLOOKUP(MATCH($B17,#REF!,1),#REF!,3))</f>
        <v/>
      </c>
      <c r="G17" s="128" t="str">
        <f t="shared" si="5"/>
        <v/>
      </c>
      <c r="H17" s="28"/>
      <c r="I17" s="29"/>
      <c r="J17" s="29"/>
      <c r="K17" s="29"/>
      <c r="L17" s="29"/>
      <c r="M17" s="29"/>
      <c r="O17" s="70" t="str">
        <f t="shared" si="1"/>
        <v/>
      </c>
      <c r="R17" t="str">
        <f t="shared" si="2"/>
        <v/>
      </c>
      <c r="S17" t="str">
        <f t="shared" si="3"/>
        <v/>
      </c>
      <c r="T17" t="str">
        <f t="shared" si="4"/>
        <v/>
      </c>
    </row>
    <row r="18" spans="1:20">
      <c r="A18" s="153">
        <f t="shared" si="6"/>
        <v>10</v>
      </c>
      <c r="B18" s="37"/>
      <c r="C18" s="40"/>
      <c r="D18" s="35"/>
      <c r="E18" s="138"/>
      <c r="F18" s="153" t="str">
        <f>IF(ISERROR(VLOOKUP(MATCH($B18,#REF!,1),#REF!,3)),"",VLOOKUP(MATCH($B18,#REF!,1),#REF!,3))</f>
        <v/>
      </c>
      <c r="G18" s="129" t="str">
        <f t="shared" si="5"/>
        <v/>
      </c>
      <c r="H18" s="51"/>
      <c r="I18" s="52"/>
      <c r="J18" s="52"/>
      <c r="K18" s="52"/>
      <c r="L18" s="52"/>
      <c r="M18" s="52"/>
      <c r="O18" s="70" t="str">
        <f t="shared" si="1"/>
        <v/>
      </c>
      <c r="R18" t="str">
        <f t="shared" si="2"/>
        <v/>
      </c>
      <c r="S18" t="str">
        <f t="shared" si="3"/>
        <v/>
      </c>
      <c r="T18" t="str">
        <f t="shared" si="4"/>
        <v/>
      </c>
    </row>
    <row r="19" spans="1:20">
      <c r="A19" s="151">
        <f t="shared" si="6"/>
        <v>11</v>
      </c>
      <c r="B19" s="44"/>
      <c r="C19" s="45"/>
      <c r="D19" s="46"/>
      <c r="E19" s="139"/>
      <c r="F19" s="154" t="str">
        <f>IF(ISERROR(VLOOKUP(MATCH($B19,#REF!,1),#REF!,3)),"",VLOOKUP(MATCH($B19,#REF!,1),#REF!,3))</f>
        <v/>
      </c>
      <c r="G19" s="127" t="str">
        <f t="shared" si="5"/>
        <v/>
      </c>
      <c r="H19" s="49"/>
      <c r="I19" s="50"/>
      <c r="J19" s="50"/>
      <c r="K19" s="50"/>
      <c r="L19" s="50"/>
      <c r="M19" s="50"/>
      <c r="O19" s="70" t="str">
        <f t="shared" si="1"/>
        <v/>
      </c>
      <c r="R19" t="str">
        <f t="shared" si="2"/>
        <v/>
      </c>
      <c r="S19" t="str">
        <f t="shared" si="3"/>
        <v/>
      </c>
      <c r="T19" t="str">
        <f t="shared" si="4"/>
        <v/>
      </c>
    </row>
    <row r="20" spans="1:20">
      <c r="A20" s="152">
        <f t="shared" si="6"/>
        <v>12</v>
      </c>
      <c r="B20" s="34"/>
      <c r="C20" s="39"/>
      <c r="D20" s="33"/>
      <c r="E20" s="137"/>
      <c r="F20" s="152" t="str">
        <f>IF(ISERROR(VLOOKUP(MATCH($B20,#REF!,1),#REF!,3)),"",VLOOKUP(MATCH($B20,#REF!,1),#REF!,3))</f>
        <v/>
      </c>
      <c r="G20" s="128" t="str">
        <f t="shared" si="5"/>
        <v/>
      </c>
      <c r="H20" s="28"/>
      <c r="I20" s="29"/>
      <c r="J20" s="29"/>
      <c r="K20" s="29"/>
      <c r="L20" s="29"/>
      <c r="M20" s="29"/>
      <c r="O20" s="70" t="str">
        <f t="shared" si="1"/>
        <v/>
      </c>
      <c r="R20" t="str">
        <f t="shared" si="2"/>
        <v/>
      </c>
      <c r="S20" t="str">
        <f t="shared" si="3"/>
        <v/>
      </c>
      <c r="T20" t="str">
        <f t="shared" si="4"/>
        <v/>
      </c>
    </row>
    <row r="21" spans="1:20">
      <c r="A21" s="152">
        <f t="shared" si="6"/>
        <v>13</v>
      </c>
      <c r="B21" s="34"/>
      <c r="C21" s="39"/>
      <c r="D21" s="33"/>
      <c r="E21" s="137"/>
      <c r="F21" s="152" t="str">
        <f>IF(ISERROR(VLOOKUP(MATCH($B21,#REF!,1),#REF!,3)),"",VLOOKUP(MATCH($B21,#REF!,1),#REF!,3))</f>
        <v/>
      </c>
      <c r="G21" s="128" t="str">
        <f t="shared" si="5"/>
        <v/>
      </c>
      <c r="H21" s="28"/>
      <c r="I21" s="29"/>
      <c r="J21" s="29"/>
      <c r="K21" s="29"/>
      <c r="L21" s="29"/>
      <c r="M21" s="29"/>
      <c r="O21" s="70" t="str">
        <f t="shared" si="1"/>
        <v/>
      </c>
      <c r="R21" t="str">
        <f t="shared" si="2"/>
        <v/>
      </c>
      <c r="S21" t="str">
        <f t="shared" si="3"/>
        <v/>
      </c>
      <c r="T21" t="str">
        <f t="shared" si="4"/>
        <v/>
      </c>
    </row>
    <row r="22" spans="1:20">
      <c r="A22" s="152">
        <f t="shared" si="6"/>
        <v>14</v>
      </c>
      <c r="B22" s="34"/>
      <c r="C22" s="39"/>
      <c r="D22" s="33"/>
      <c r="E22" s="137"/>
      <c r="F22" s="152" t="str">
        <f>IF(ISERROR(VLOOKUP(MATCH($B22,#REF!,1),#REF!,3)),"",VLOOKUP(MATCH($B22,#REF!,1),#REF!,3))</f>
        <v/>
      </c>
      <c r="G22" s="128" t="str">
        <f t="shared" si="5"/>
        <v/>
      </c>
      <c r="H22" s="28"/>
      <c r="I22" s="29"/>
      <c r="J22" s="29"/>
      <c r="K22" s="29"/>
      <c r="L22" s="29"/>
      <c r="M22" s="29"/>
      <c r="O22" s="70" t="str">
        <f t="shared" si="1"/>
        <v/>
      </c>
      <c r="R22" t="str">
        <f t="shared" si="2"/>
        <v/>
      </c>
      <c r="S22" t="str">
        <f t="shared" si="3"/>
        <v/>
      </c>
      <c r="T22" t="str">
        <f t="shared" si="4"/>
        <v/>
      </c>
    </row>
    <row r="23" spans="1:20">
      <c r="A23" s="152">
        <f t="shared" si="6"/>
        <v>15</v>
      </c>
      <c r="B23" s="34"/>
      <c r="C23" s="39"/>
      <c r="D23" s="33"/>
      <c r="E23" s="137"/>
      <c r="F23" s="152" t="str">
        <f>IF(ISERROR(VLOOKUP(MATCH($B23,#REF!,1),#REF!,3)),"",VLOOKUP(MATCH($B23,#REF!,1),#REF!,3))</f>
        <v/>
      </c>
      <c r="G23" s="128" t="str">
        <f t="shared" si="5"/>
        <v/>
      </c>
      <c r="H23" s="28"/>
      <c r="I23" s="29"/>
      <c r="J23" s="29"/>
      <c r="K23" s="29"/>
      <c r="L23" s="29"/>
      <c r="M23" s="29"/>
      <c r="O23" s="70" t="str">
        <f t="shared" si="1"/>
        <v/>
      </c>
      <c r="R23" t="str">
        <f t="shared" si="2"/>
        <v/>
      </c>
      <c r="S23" t="str">
        <f t="shared" si="3"/>
        <v/>
      </c>
      <c r="T23" t="str">
        <f t="shared" si="4"/>
        <v/>
      </c>
    </row>
    <row r="24" spans="1:20">
      <c r="A24" s="152">
        <f t="shared" si="6"/>
        <v>16</v>
      </c>
      <c r="B24" s="34"/>
      <c r="C24" s="39"/>
      <c r="D24" s="33"/>
      <c r="E24" s="137"/>
      <c r="F24" s="152" t="str">
        <f>IF(ISERROR(VLOOKUP(MATCH($B24,#REF!,1),#REF!,3)),"",VLOOKUP(MATCH($B24,#REF!,1),#REF!,3))</f>
        <v/>
      </c>
      <c r="G24" s="128" t="str">
        <f t="shared" si="5"/>
        <v/>
      </c>
      <c r="H24" s="28"/>
      <c r="I24" s="29"/>
      <c r="J24" s="29"/>
      <c r="K24" s="29"/>
      <c r="L24" s="29"/>
      <c r="M24" s="29"/>
      <c r="O24" s="70" t="str">
        <f t="shared" si="1"/>
        <v/>
      </c>
      <c r="R24" t="str">
        <f t="shared" si="2"/>
        <v/>
      </c>
      <c r="S24" t="str">
        <f t="shared" si="3"/>
        <v/>
      </c>
      <c r="T24" t="str">
        <f t="shared" si="4"/>
        <v/>
      </c>
    </row>
    <row r="25" spans="1:20">
      <c r="A25" s="152">
        <f t="shared" si="6"/>
        <v>17</v>
      </c>
      <c r="B25" s="34"/>
      <c r="C25" s="39"/>
      <c r="D25" s="33"/>
      <c r="E25" s="137"/>
      <c r="F25" s="152" t="str">
        <f>IF(ISERROR(VLOOKUP(MATCH($B25,#REF!,1),#REF!,3)),"",VLOOKUP(MATCH($B25,#REF!,1),#REF!,3))</f>
        <v/>
      </c>
      <c r="G25" s="128" t="str">
        <f t="shared" si="5"/>
        <v/>
      </c>
      <c r="H25" s="28"/>
      <c r="I25" s="29"/>
      <c r="J25" s="29"/>
      <c r="K25" s="29"/>
      <c r="L25" s="29"/>
      <c r="M25" s="29"/>
      <c r="O25" s="70" t="str">
        <f t="shared" si="1"/>
        <v/>
      </c>
      <c r="R25" t="str">
        <f t="shared" si="2"/>
        <v/>
      </c>
      <c r="S25" t="str">
        <f t="shared" si="3"/>
        <v/>
      </c>
      <c r="T25" t="str">
        <f t="shared" si="4"/>
        <v/>
      </c>
    </row>
    <row r="26" spans="1:20">
      <c r="A26" s="152">
        <f t="shared" si="6"/>
        <v>18</v>
      </c>
      <c r="B26" s="34"/>
      <c r="C26" s="39"/>
      <c r="D26" s="33"/>
      <c r="E26" s="137"/>
      <c r="F26" s="152" t="str">
        <f>IF(ISERROR(VLOOKUP(MATCH($B26,#REF!,1),#REF!,3)),"",VLOOKUP(MATCH($B26,#REF!,1),#REF!,3))</f>
        <v/>
      </c>
      <c r="G26" s="128" t="str">
        <f t="shared" si="5"/>
        <v/>
      </c>
      <c r="H26" s="28"/>
      <c r="I26" s="29"/>
      <c r="J26" s="29"/>
      <c r="K26" s="29"/>
      <c r="L26" s="29"/>
      <c r="M26" s="29"/>
      <c r="O26" s="70" t="str">
        <f t="shared" si="1"/>
        <v/>
      </c>
      <c r="R26" t="str">
        <f t="shared" si="2"/>
        <v/>
      </c>
      <c r="S26" t="str">
        <f t="shared" si="3"/>
        <v/>
      </c>
      <c r="T26" t="str">
        <f t="shared" si="4"/>
        <v/>
      </c>
    </row>
    <row r="27" spans="1:20">
      <c r="A27" s="152">
        <f t="shared" si="6"/>
        <v>19</v>
      </c>
      <c r="B27" s="34"/>
      <c r="C27" s="39"/>
      <c r="D27" s="33"/>
      <c r="E27" s="137"/>
      <c r="F27" s="152" t="str">
        <f>IF(ISERROR(VLOOKUP(MATCH($B27,#REF!,1),#REF!,3)),"",VLOOKUP(MATCH($B27,#REF!,1),#REF!,3))</f>
        <v/>
      </c>
      <c r="G27" s="128" t="str">
        <f t="shared" si="5"/>
        <v/>
      </c>
      <c r="H27" s="28"/>
      <c r="I27" s="29"/>
      <c r="J27" s="29"/>
      <c r="K27" s="29"/>
      <c r="L27" s="29"/>
      <c r="M27" s="29"/>
      <c r="O27" s="70" t="str">
        <f t="shared" si="1"/>
        <v/>
      </c>
      <c r="R27" t="str">
        <f t="shared" si="2"/>
        <v/>
      </c>
      <c r="S27" t="str">
        <f t="shared" si="3"/>
        <v/>
      </c>
      <c r="T27" t="str">
        <f t="shared" si="4"/>
        <v/>
      </c>
    </row>
    <row r="28" spans="1:20">
      <c r="A28" s="153">
        <f t="shared" si="6"/>
        <v>20</v>
      </c>
      <c r="B28" s="41"/>
      <c r="C28" s="42"/>
      <c r="D28" s="43"/>
      <c r="E28" s="140"/>
      <c r="F28" s="155" t="str">
        <f>IF(ISERROR(VLOOKUP(MATCH($B28,#REF!,1),#REF!,3)),"",VLOOKUP(MATCH($B28,#REF!,1),#REF!,3))</f>
        <v/>
      </c>
      <c r="G28" s="129" t="str">
        <f t="shared" si="5"/>
        <v/>
      </c>
      <c r="H28" s="47"/>
      <c r="I28" s="48"/>
      <c r="J28" s="48"/>
      <c r="K28" s="48"/>
      <c r="L28" s="48"/>
      <c r="M28" s="48"/>
      <c r="O28" s="70" t="str">
        <f t="shared" si="1"/>
        <v/>
      </c>
      <c r="R28" t="str">
        <f t="shared" si="2"/>
        <v/>
      </c>
      <c r="S28" t="str">
        <f t="shared" si="3"/>
        <v/>
      </c>
      <c r="T28" t="str">
        <f t="shared" si="4"/>
        <v/>
      </c>
    </row>
    <row r="29" spans="1:20">
      <c r="A29" s="151">
        <f t="shared" si="6"/>
        <v>21</v>
      </c>
      <c r="B29" s="36"/>
      <c r="C29" s="38"/>
      <c r="D29" s="32"/>
      <c r="E29" s="136"/>
      <c r="F29" s="151" t="str">
        <f>IF(ISERROR(VLOOKUP(MATCH($B29,#REF!,1),#REF!,3)),"",VLOOKUP(MATCH($B29,#REF!,1),#REF!,3))</f>
        <v/>
      </c>
      <c r="G29" s="127" t="str">
        <f t="shared" si="5"/>
        <v/>
      </c>
      <c r="H29" s="26"/>
      <c r="I29" s="27"/>
      <c r="J29" s="27"/>
      <c r="K29" s="27"/>
      <c r="L29" s="27"/>
      <c r="M29" s="27"/>
      <c r="O29" s="70" t="str">
        <f t="shared" si="1"/>
        <v/>
      </c>
      <c r="R29" t="str">
        <f t="shared" si="2"/>
        <v/>
      </c>
      <c r="S29" t="str">
        <f t="shared" si="3"/>
        <v/>
      </c>
      <c r="T29" t="str">
        <f t="shared" si="4"/>
        <v/>
      </c>
    </row>
    <row r="30" spans="1:20">
      <c r="A30" s="152">
        <f t="shared" si="6"/>
        <v>22</v>
      </c>
      <c r="B30" s="34"/>
      <c r="C30" s="39"/>
      <c r="D30" s="33"/>
      <c r="E30" s="137"/>
      <c r="F30" s="152" t="str">
        <f>IF(ISERROR(VLOOKUP(MATCH($B30,#REF!,1),#REF!,3)),"",VLOOKUP(MATCH($B30,#REF!,1),#REF!,3))</f>
        <v/>
      </c>
      <c r="G30" s="128" t="str">
        <f t="shared" si="5"/>
        <v/>
      </c>
      <c r="H30" s="28"/>
      <c r="I30" s="29"/>
      <c r="J30" s="29"/>
      <c r="K30" s="29"/>
      <c r="L30" s="29"/>
      <c r="M30" s="29"/>
      <c r="O30" s="70" t="str">
        <f t="shared" si="1"/>
        <v/>
      </c>
      <c r="R30" t="str">
        <f t="shared" si="2"/>
        <v/>
      </c>
      <c r="S30" t="str">
        <f t="shared" si="3"/>
        <v/>
      </c>
      <c r="T30" t="str">
        <f t="shared" si="4"/>
        <v/>
      </c>
    </row>
    <row r="31" spans="1:20">
      <c r="A31" s="152">
        <f t="shared" si="6"/>
        <v>23</v>
      </c>
      <c r="B31" s="34"/>
      <c r="C31" s="39"/>
      <c r="D31" s="33"/>
      <c r="E31" s="137"/>
      <c r="F31" s="152" t="str">
        <f>IF(ISERROR(VLOOKUP(MATCH($B31,#REF!,1),#REF!,3)),"",VLOOKUP(MATCH($B31,#REF!,1),#REF!,3))</f>
        <v/>
      </c>
      <c r="G31" s="128" t="str">
        <f t="shared" si="5"/>
        <v/>
      </c>
      <c r="H31" s="28"/>
      <c r="I31" s="29"/>
      <c r="J31" s="29"/>
      <c r="K31" s="29"/>
      <c r="L31" s="29"/>
      <c r="M31" s="29"/>
      <c r="O31" s="70" t="str">
        <f t="shared" si="1"/>
        <v/>
      </c>
      <c r="R31" t="str">
        <f t="shared" si="2"/>
        <v/>
      </c>
      <c r="S31" t="str">
        <f t="shared" si="3"/>
        <v/>
      </c>
      <c r="T31" t="str">
        <f t="shared" si="4"/>
        <v/>
      </c>
    </row>
    <row r="32" spans="1:20">
      <c r="A32" s="152">
        <f t="shared" si="6"/>
        <v>24</v>
      </c>
      <c r="B32" s="34"/>
      <c r="C32" s="39"/>
      <c r="D32" s="33"/>
      <c r="E32" s="137"/>
      <c r="F32" s="152" t="str">
        <f>IF(ISERROR(VLOOKUP(MATCH($B32,#REF!,1),#REF!,3)),"",VLOOKUP(MATCH($B32,#REF!,1),#REF!,3))</f>
        <v/>
      </c>
      <c r="G32" s="130" t="str">
        <f t="shared" si="5"/>
        <v/>
      </c>
      <c r="H32" s="28"/>
      <c r="I32" s="29"/>
      <c r="J32" s="29"/>
      <c r="K32" s="29"/>
      <c r="L32" s="29"/>
      <c r="M32" s="29"/>
      <c r="O32" s="70" t="str">
        <f t="shared" si="1"/>
        <v/>
      </c>
      <c r="R32" t="str">
        <f t="shared" si="2"/>
        <v/>
      </c>
      <c r="S32" t="str">
        <f t="shared" si="3"/>
        <v/>
      </c>
      <c r="T32" t="str">
        <f t="shared" si="4"/>
        <v/>
      </c>
    </row>
    <row r="33" spans="1:20">
      <c r="A33" s="152">
        <f t="shared" si="6"/>
        <v>25</v>
      </c>
      <c r="B33" s="34"/>
      <c r="C33" s="39"/>
      <c r="D33" s="33"/>
      <c r="E33" s="137"/>
      <c r="F33" s="152" t="str">
        <f>IF(ISERROR(VLOOKUP(MATCH($B33,#REF!,1),#REF!,3)),"",VLOOKUP(MATCH($B33,#REF!,1),#REF!,3))</f>
        <v/>
      </c>
      <c r="G33" s="128" t="str">
        <f t="shared" si="5"/>
        <v/>
      </c>
      <c r="H33" s="28"/>
      <c r="I33" s="29"/>
      <c r="J33" s="29"/>
      <c r="K33" s="29"/>
      <c r="L33" s="29"/>
      <c r="M33" s="29"/>
      <c r="O33" s="70" t="str">
        <f t="shared" si="1"/>
        <v/>
      </c>
      <c r="R33" t="str">
        <f t="shared" si="2"/>
        <v/>
      </c>
      <c r="S33" t="str">
        <f t="shared" si="3"/>
        <v/>
      </c>
      <c r="T33" t="str">
        <f t="shared" si="4"/>
        <v/>
      </c>
    </row>
    <row r="34" spans="1:20">
      <c r="A34" s="152">
        <f t="shared" si="6"/>
        <v>26</v>
      </c>
      <c r="B34" s="34"/>
      <c r="C34" s="39"/>
      <c r="D34" s="33"/>
      <c r="E34" s="137"/>
      <c r="F34" s="152" t="str">
        <f>IF(ISERROR(VLOOKUP(MATCH($B34,#REF!,1),#REF!,3)),"",VLOOKUP(MATCH($B34,#REF!,1),#REF!,3))</f>
        <v/>
      </c>
      <c r="G34" s="128" t="str">
        <f t="shared" si="5"/>
        <v/>
      </c>
      <c r="H34" s="28"/>
      <c r="I34" s="29"/>
      <c r="J34" s="29"/>
      <c r="K34" s="29"/>
      <c r="L34" s="29"/>
      <c r="M34" s="29"/>
      <c r="O34" s="70" t="str">
        <f t="shared" si="1"/>
        <v/>
      </c>
      <c r="R34" t="str">
        <f t="shared" si="2"/>
        <v/>
      </c>
      <c r="S34" t="str">
        <f t="shared" si="3"/>
        <v/>
      </c>
      <c r="T34" t="str">
        <f t="shared" si="4"/>
        <v/>
      </c>
    </row>
    <row r="35" spans="1:20">
      <c r="A35" s="152">
        <f t="shared" si="6"/>
        <v>27</v>
      </c>
      <c r="B35" s="34"/>
      <c r="C35" s="39"/>
      <c r="D35" s="33"/>
      <c r="E35" s="137"/>
      <c r="F35" s="152" t="str">
        <f>IF(ISERROR(VLOOKUP(MATCH($B35,#REF!,1),#REF!,3)),"",VLOOKUP(MATCH($B35,#REF!,1),#REF!,3))</f>
        <v/>
      </c>
      <c r="G35" s="128" t="str">
        <f t="shared" si="5"/>
        <v/>
      </c>
      <c r="H35" s="28"/>
      <c r="I35" s="29"/>
      <c r="J35" s="29"/>
      <c r="K35" s="29"/>
      <c r="L35" s="29"/>
      <c r="M35" s="29"/>
      <c r="O35" s="70" t="str">
        <f t="shared" si="1"/>
        <v/>
      </c>
      <c r="R35" t="str">
        <f t="shared" si="2"/>
        <v/>
      </c>
      <c r="S35" t="str">
        <f t="shared" si="3"/>
        <v/>
      </c>
      <c r="T35" t="str">
        <f t="shared" si="4"/>
        <v/>
      </c>
    </row>
    <row r="36" spans="1:20">
      <c r="A36" s="152">
        <f t="shared" si="6"/>
        <v>28</v>
      </c>
      <c r="B36" s="34"/>
      <c r="C36" s="39"/>
      <c r="D36" s="33"/>
      <c r="E36" s="137"/>
      <c r="F36" s="152" t="str">
        <f>IF(ISERROR(VLOOKUP(MATCH($B36,#REF!,1),#REF!,3)),"",VLOOKUP(MATCH($B36,#REF!,1),#REF!,3))</f>
        <v/>
      </c>
      <c r="G36" s="128" t="str">
        <f t="shared" si="5"/>
        <v/>
      </c>
      <c r="H36" s="28"/>
      <c r="I36" s="29"/>
      <c r="J36" s="29"/>
      <c r="K36" s="29"/>
      <c r="L36" s="29"/>
      <c r="M36" s="29"/>
      <c r="O36" s="70" t="str">
        <f t="shared" si="1"/>
        <v/>
      </c>
      <c r="R36" t="str">
        <f t="shared" si="2"/>
        <v/>
      </c>
      <c r="S36" t="str">
        <f t="shared" si="3"/>
        <v/>
      </c>
      <c r="T36" t="str">
        <f t="shared" si="4"/>
        <v/>
      </c>
    </row>
    <row r="37" spans="1:20">
      <c r="A37" s="152">
        <f t="shared" si="6"/>
        <v>29</v>
      </c>
      <c r="B37" s="34"/>
      <c r="C37" s="39"/>
      <c r="D37" s="33"/>
      <c r="E37" s="137"/>
      <c r="F37" s="152" t="str">
        <f>IF(ISERROR(VLOOKUP(MATCH($B37,#REF!,1),#REF!,3)),"",VLOOKUP(MATCH($B37,#REF!,1),#REF!,3))</f>
        <v/>
      </c>
      <c r="G37" s="128" t="str">
        <f t="shared" si="5"/>
        <v/>
      </c>
      <c r="H37" s="28"/>
      <c r="I37" s="29"/>
      <c r="J37" s="29"/>
      <c r="K37" s="29"/>
      <c r="L37" s="29"/>
      <c r="M37" s="29"/>
      <c r="O37" s="70" t="str">
        <f t="shared" si="1"/>
        <v/>
      </c>
      <c r="R37" t="str">
        <f t="shared" si="2"/>
        <v/>
      </c>
      <c r="S37" t="str">
        <f t="shared" si="3"/>
        <v/>
      </c>
      <c r="T37" t="str">
        <f t="shared" si="4"/>
        <v/>
      </c>
    </row>
    <row r="38" spans="1:20">
      <c r="A38" s="153">
        <f t="shared" si="6"/>
        <v>30</v>
      </c>
      <c r="B38" s="37"/>
      <c r="C38" s="40"/>
      <c r="D38" s="35"/>
      <c r="E38" s="138"/>
      <c r="F38" s="153" t="str">
        <f>IF(ISERROR(VLOOKUP(MATCH($B38,#REF!,1),#REF!,3)),"",VLOOKUP(MATCH($B38,#REF!,1),#REF!,3))</f>
        <v/>
      </c>
      <c r="G38" s="131" t="str">
        <f t="shared" si="5"/>
        <v/>
      </c>
      <c r="H38" s="51"/>
      <c r="I38" s="52"/>
      <c r="J38" s="52"/>
      <c r="K38" s="52"/>
      <c r="L38" s="52"/>
      <c r="M38" s="52"/>
      <c r="O38" s="70" t="str">
        <f t="shared" si="1"/>
        <v/>
      </c>
      <c r="R38" t="str">
        <f t="shared" si="2"/>
        <v/>
      </c>
      <c r="S38" t="str">
        <f t="shared" si="3"/>
        <v/>
      </c>
      <c r="T38" t="str">
        <f t="shared" si="4"/>
        <v/>
      </c>
    </row>
    <row r="39" spans="1:20">
      <c r="A39" s="151">
        <f t="shared" si="6"/>
        <v>31</v>
      </c>
      <c r="B39" s="44"/>
      <c r="C39" s="45"/>
      <c r="D39" s="46"/>
      <c r="E39" s="139"/>
      <c r="F39" s="154" t="str">
        <f>IF(ISERROR(VLOOKUP(MATCH($B39,#REF!,1),#REF!,3)),"",VLOOKUP(MATCH($B39,#REF!,1),#REF!,3))</f>
        <v/>
      </c>
      <c r="G39" s="130" t="str">
        <f t="shared" si="5"/>
        <v/>
      </c>
      <c r="H39" s="49"/>
      <c r="I39" s="50"/>
      <c r="J39" s="50"/>
      <c r="K39" s="50"/>
      <c r="L39" s="50"/>
      <c r="M39" s="50"/>
      <c r="O39" s="70" t="str">
        <f t="shared" si="1"/>
        <v/>
      </c>
      <c r="R39" t="str">
        <f t="shared" si="2"/>
        <v/>
      </c>
      <c r="S39" t="str">
        <f t="shared" si="3"/>
        <v/>
      </c>
      <c r="T39" t="str">
        <f t="shared" si="4"/>
        <v/>
      </c>
    </row>
    <row r="40" spans="1:20">
      <c r="A40" s="152">
        <f t="shared" si="6"/>
        <v>32</v>
      </c>
      <c r="B40" s="34"/>
      <c r="C40" s="39"/>
      <c r="D40" s="33"/>
      <c r="E40" s="137"/>
      <c r="F40" s="152" t="str">
        <f>IF(ISERROR(VLOOKUP(MATCH($B40,#REF!,1),#REF!,3)),"",VLOOKUP(MATCH($B40,#REF!,1),#REF!,3))</f>
        <v/>
      </c>
      <c r="G40" s="128" t="str">
        <f t="shared" si="5"/>
        <v/>
      </c>
      <c r="H40" s="28"/>
      <c r="I40" s="29"/>
      <c r="J40" s="29"/>
      <c r="K40" s="29"/>
      <c r="L40" s="29"/>
      <c r="M40" s="29"/>
      <c r="O40" s="70" t="str">
        <f t="shared" si="1"/>
        <v/>
      </c>
      <c r="R40" t="str">
        <f t="shared" si="2"/>
        <v/>
      </c>
      <c r="S40" t="str">
        <f t="shared" si="3"/>
        <v/>
      </c>
      <c r="T40" t="str">
        <f t="shared" si="4"/>
        <v/>
      </c>
    </row>
    <row r="41" spans="1:20">
      <c r="A41" s="152">
        <f t="shared" si="6"/>
        <v>33</v>
      </c>
      <c r="B41" s="34"/>
      <c r="C41" s="39"/>
      <c r="D41" s="33"/>
      <c r="E41" s="137"/>
      <c r="F41" s="152" t="str">
        <f>IF(ISERROR(VLOOKUP(MATCH($B41,#REF!,1),#REF!,3)),"",VLOOKUP(MATCH($B41,#REF!,1),#REF!,3))</f>
        <v/>
      </c>
      <c r="G41" s="128" t="str">
        <f t="shared" si="5"/>
        <v/>
      </c>
      <c r="H41" s="28"/>
      <c r="I41" s="29"/>
      <c r="J41" s="29"/>
      <c r="K41" s="29"/>
      <c r="L41" s="29"/>
      <c r="M41" s="29"/>
      <c r="O41" s="70" t="str">
        <f t="shared" si="1"/>
        <v/>
      </c>
      <c r="R41" t="str">
        <f t="shared" si="2"/>
        <v/>
      </c>
      <c r="S41" t="str">
        <f t="shared" si="3"/>
        <v/>
      </c>
      <c r="T41" t="str">
        <f t="shared" si="4"/>
        <v/>
      </c>
    </row>
    <row r="42" spans="1:20">
      <c r="A42" s="152">
        <f t="shared" si="6"/>
        <v>34</v>
      </c>
      <c r="B42" s="34"/>
      <c r="C42" s="39"/>
      <c r="D42" s="33"/>
      <c r="E42" s="137"/>
      <c r="F42" s="152" t="str">
        <f>IF(ISERROR(VLOOKUP(MATCH($B42,#REF!,1),#REF!,3)),"",VLOOKUP(MATCH($B42,#REF!,1),#REF!,3))</f>
        <v/>
      </c>
      <c r="G42" s="130" t="str">
        <f t="shared" si="5"/>
        <v/>
      </c>
      <c r="H42" s="28"/>
      <c r="I42" s="29"/>
      <c r="J42" s="29"/>
      <c r="K42" s="29"/>
      <c r="L42" s="29"/>
      <c r="M42" s="29"/>
      <c r="O42" s="70" t="str">
        <f t="shared" si="1"/>
        <v/>
      </c>
      <c r="R42" t="str">
        <f t="shared" si="2"/>
        <v/>
      </c>
      <c r="S42" t="str">
        <f t="shared" si="3"/>
        <v/>
      </c>
      <c r="T42" t="str">
        <f t="shared" si="4"/>
        <v/>
      </c>
    </row>
    <row r="43" spans="1:20">
      <c r="A43" s="152">
        <f t="shared" si="6"/>
        <v>35</v>
      </c>
      <c r="B43" s="34"/>
      <c r="C43" s="39"/>
      <c r="D43" s="33"/>
      <c r="E43" s="137"/>
      <c r="F43" s="152" t="str">
        <f>IF(ISERROR(VLOOKUP(MATCH($B43,#REF!,1),#REF!,3)),"",VLOOKUP(MATCH($B43,#REF!,1),#REF!,3))</f>
        <v/>
      </c>
      <c r="G43" s="128" t="str">
        <f t="shared" si="5"/>
        <v/>
      </c>
      <c r="H43" s="28"/>
      <c r="I43" s="29"/>
      <c r="J43" s="29"/>
      <c r="K43" s="29"/>
      <c r="L43" s="29"/>
      <c r="M43" s="29"/>
      <c r="O43" s="70" t="str">
        <f t="shared" si="1"/>
        <v/>
      </c>
      <c r="R43" t="str">
        <f t="shared" si="2"/>
        <v/>
      </c>
      <c r="S43" t="str">
        <f t="shared" si="3"/>
        <v/>
      </c>
      <c r="T43" t="str">
        <f t="shared" si="4"/>
        <v/>
      </c>
    </row>
    <row r="44" spans="1:20">
      <c r="A44" s="152">
        <f t="shared" si="6"/>
        <v>36</v>
      </c>
      <c r="B44" s="34"/>
      <c r="C44" s="39"/>
      <c r="D44" s="33"/>
      <c r="E44" s="137"/>
      <c r="F44" s="152" t="str">
        <f>IF(ISERROR(VLOOKUP(MATCH($B44,#REF!,1),#REF!,3)),"",VLOOKUP(MATCH($B44,#REF!,1),#REF!,3))</f>
        <v/>
      </c>
      <c r="G44" s="128" t="str">
        <f t="shared" si="5"/>
        <v/>
      </c>
      <c r="H44" s="28"/>
      <c r="I44" s="29"/>
      <c r="J44" s="29"/>
      <c r="K44" s="29"/>
      <c r="L44" s="29"/>
      <c r="M44" s="29"/>
      <c r="O44" s="70" t="str">
        <f t="shared" si="1"/>
        <v/>
      </c>
      <c r="R44" t="str">
        <f t="shared" si="2"/>
        <v/>
      </c>
      <c r="S44" t="str">
        <f t="shared" si="3"/>
        <v/>
      </c>
      <c r="T44" t="str">
        <f t="shared" si="4"/>
        <v/>
      </c>
    </row>
    <row r="45" spans="1:20">
      <c r="A45" s="152">
        <f t="shared" si="6"/>
        <v>37</v>
      </c>
      <c r="B45" s="34"/>
      <c r="C45" s="39"/>
      <c r="D45" s="33"/>
      <c r="E45" s="137"/>
      <c r="F45" s="152" t="str">
        <f>IF(ISERROR(VLOOKUP(MATCH($B45,#REF!,1),#REF!,3)),"",VLOOKUP(MATCH($B45,#REF!,1),#REF!,3))</f>
        <v/>
      </c>
      <c r="G45" s="128" t="str">
        <f t="shared" si="5"/>
        <v/>
      </c>
      <c r="H45" s="28"/>
      <c r="I45" s="29"/>
      <c r="J45" s="29"/>
      <c r="K45" s="29"/>
      <c r="L45" s="29"/>
      <c r="M45" s="29"/>
      <c r="O45" s="70" t="str">
        <f t="shared" si="1"/>
        <v/>
      </c>
      <c r="R45" t="str">
        <f t="shared" si="2"/>
        <v/>
      </c>
      <c r="S45" t="str">
        <f t="shared" si="3"/>
        <v/>
      </c>
      <c r="T45" t="str">
        <f t="shared" si="4"/>
        <v/>
      </c>
    </row>
    <row r="46" spans="1:20">
      <c r="A46" s="152">
        <f t="shared" si="6"/>
        <v>38</v>
      </c>
      <c r="B46" s="34"/>
      <c r="C46" s="39"/>
      <c r="D46" s="33"/>
      <c r="E46" s="137"/>
      <c r="F46" s="152" t="str">
        <f>IF(ISERROR(VLOOKUP(MATCH($B46,#REF!,1),#REF!,3)),"",VLOOKUP(MATCH($B46,#REF!,1),#REF!,3))</f>
        <v/>
      </c>
      <c r="G46" s="128" t="str">
        <f t="shared" si="5"/>
        <v/>
      </c>
      <c r="H46" s="28"/>
      <c r="I46" s="29"/>
      <c r="J46" s="29"/>
      <c r="K46" s="29"/>
      <c r="L46" s="29"/>
      <c r="M46" s="29"/>
      <c r="O46" s="70" t="str">
        <f t="shared" si="1"/>
        <v/>
      </c>
      <c r="R46" t="str">
        <f t="shared" si="2"/>
        <v/>
      </c>
      <c r="S46" t="str">
        <f t="shared" si="3"/>
        <v/>
      </c>
      <c r="T46" t="str">
        <f t="shared" si="4"/>
        <v/>
      </c>
    </row>
    <row r="47" spans="1:20">
      <c r="A47" s="152">
        <f t="shared" si="6"/>
        <v>39</v>
      </c>
      <c r="B47" s="34"/>
      <c r="C47" s="39"/>
      <c r="D47" s="33"/>
      <c r="E47" s="137"/>
      <c r="F47" s="152" t="str">
        <f>IF(ISERROR(VLOOKUP(MATCH($B47,#REF!,1),#REF!,3)),"",VLOOKUP(MATCH($B47,#REF!,1),#REF!,3))</f>
        <v/>
      </c>
      <c r="G47" s="128" t="str">
        <f t="shared" si="5"/>
        <v/>
      </c>
      <c r="H47" s="28"/>
      <c r="I47" s="29"/>
      <c r="J47" s="29"/>
      <c r="K47" s="29"/>
      <c r="L47" s="29"/>
      <c r="M47" s="29"/>
      <c r="O47" s="70" t="str">
        <f t="shared" si="1"/>
        <v/>
      </c>
      <c r="R47" t="str">
        <f t="shared" si="2"/>
        <v/>
      </c>
      <c r="S47" t="str">
        <f t="shared" si="3"/>
        <v/>
      </c>
      <c r="T47" t="str">
        <f t="shared" si="4"/>
        <v/>
      </c>
    </row>
    <row r="48" spans="1:20">
      <c r="A48" s="153">
        <f t="shared" si="6"/>
        <v>40</v>
      </c>
      <c r="B48" s="41"/>
      <c r="C48" s="42"/>
      <c r="D48" s="43"/>
      <c r="E48" s="140"/>
      <c r="F48" s="155" t="str">
        <f>IF(ISERROR(VLOOKUP(MATCH($B48,#REF!,1),#REF!,3)),"",VLOOKUP(MATCH($B48,#REF!,1),#REF!,3))</f>
        <v/>
      </c>
      <c r="G48" s="131" t="str">
        <f t="shared" si="5"/>
        <v/>
      </c>
      <c r="H48" s="47"/>
      <c r="I48" s="48"/>
      <c r="J48" s="48"/>
      <c r="K48" s="48"/>
      <c r="L48" s="48"/>
      <c r="M48" s="48"/>
      <c r="O48" s="70" t="str">
        <f t="shared" si="1"/>
        <v/>
      </c>
      <c r="R48" t="str">
        <f t="shared" si="2"/>
        <v/>
      </c>
      <c r="S48" t="str">
        <f t="shared" si="3"/>
        <v/>
      </c>
      <c r="T48" t="str">
        <f t="shared" si="4"/>
        <v/>
      </c>
    </row>
    <row r="49" spans="1:20">
      <c r="A49" s="151">
        <f t="shared" si="6"/>
        <v>41</v>
      </c>
      <c r="B49" s="36"/>
      <c r="C49" s="38"/>
      <c r="D49" s="32"/>
      <c r="E49" s="136"/>
      <c r="F49" s="151" t="str">
        <f>IF(ISERROR(VLOOKUP(MATCH($B49,#REF!,1),#REF!,3)),"",VLOOKUP(MATCH($B49,#REF!,1),#REF!,3))</f>
        <v/>
      </c>
      <c r="G49" s="127" t="str">
        <f t="shared" si="5"/>
        <v/>
      </c>
      <c r="H49" s="26"/>
      <c r="I49" s="27"/>
      <c r="J49" s="27"/>
      <c r="K49" s="27"/>
      <c r="L49" s="27"/>
      <c r="M49" s="27"/>
      <c r="O49" s="70" t="str">
        <f t="shared" si="1"/>
        <v/>
      </c>
      <c r="R49" t="str">
        <f t="shared" si="2"/>
        <v/>
      </c>
      <c r="S49" t="str">
        <f t="shared" si="3"/>
        <v/>
      </c>
      <c r="T49" t="str">
        <f t="shared" si="4"/>
        <v/>
      </c>
    </row>
    <row r="50" spans="1:20">
      <c r="A50" s="152">
        <f t="shared" si="6"/>
        <v>42</v>
      </c>
      <c r="B50" s="34"/>
      <c r="C50" s="39"/>
      <c r="D50" s="33"/>
      <c r="E50" s="137"/>
      <c r="F50" s="152" t="str">
        <f>IF(ISERROR(VLOOKUP(MATCH($B50,#REF!,1),#REF!,3)),"",VLOOKUP(MATCH($B50,#REF!,1),#REF!,3))</f>
        <v/>
      </c>
      <c r="G50" s="128" t="str">
        <f t="shared" si="5"/>
        <v/>
      </c>
      <c r="H50" s="28"/>
      <c r="I50" s="29"/>
      <c r="J50" s="29"/>
      <c r="K50" s="29"/>
      <c r="L50" s="29"/>
      <c r="M50" s="29"/>
      <c r="O50" s="70" t="str">
        <f t="shared" si="1"/>
        <v/>
      </c>
      <c r="R50" t="str">
        <f t="shared" si="2"/>
        <v/>
      </c>
      <c r="S50" t="str">
        <f t="shared" si="3"/>
        <v/>
      </c>
      <c r="T50" t="str">
        <f t="shared" si="4"/>
        <v/>
      </c>
    </row>
    <row r="51" spans="1:20">
      <c r="A51" s="152">
        <f t="shared" si="6"/>
        <v>43</v>
      </c>
      <c r="B51" s="34"/>
      <c r="C51" s="39"/>
      <c r="D51" s="33"/>
      <c r="E51" s="137"/>
      <c r="F51" s="152" t="str">
        <f>IF(ISERROR(VLOOKUP(MATCH($B51,#REF!,1),#REF!,3)),"",VLOOKUP(MATCH($B51,#REF!,1),#REF!,3))</f>
        <v/>
      </c>
      <c r="G51" s="128" t="str">
        <f t="shared" si="5"/>
        <v/>
      </c>
      <c r="H51" s="28"/>
      <c r="I51" s="29"/>
      <c r="J51" s="29"/>
      <c r="K51" s="29"/>
      <c r="L51" s="29"/>
      <c r="M51" s="29"/>
      <c r="O51" s="70" t="str">
        <f t="shared" si="1"/>
        <v/>
      </c>
      <c r="R51" t="str">
        <f t="shared" si="2"/>
        <v/>
      </c>
      <c r="S51" t="str">
        <f t="shared" si="3"/>
        <v/>
      </c>
      <c r="T51" t="str">
        <f t="shared" si="4"/>
        <v/>
      </c>
    </row>
    <row r="52" spans="1:20">
      <c r="A52" s="152">
        <f t="shared" si="6"/>
        <v>44</v>
      </c>
      <c r="B52" s="34"/>
      <c r="C52" s="39"/>
      <c r="D52" s="33"/>
      <c r="E52" s="137"/>
      <c r="F52" s="152" t="str">
        <f>IF(ISERROR(VLOOKUP(MATCH($B52,#REF!,1),#REF!,3)),"",VLOOKUP(MATCH($B52,#REF!,1),#REF!,3))</f>
        <v/>
      </c>
      <c r="G52" s="128" t="str">
        <f t="shared" si="5"/>
        <v/>
      </c>
      <c r="H52" s="28"/>
      <c r="I52" s="29"/>
      <c r="J52" s="29"/>
      <c r="K52" s="29"/>
      <c r="L52" s="29"/>
      <c r="M52" s="29"/>
      <c r="O52" s="70" t="str">
        <f t="shared" si="1"/>
        <v/>
      </c>
      <c r="R52" t="str">
        <f t="shared" si="2"/>
        <v/>
      </c>
      <c r="S52" t="str">
        <f t="shared" si="3"/>
        <v/>
      </c>
      <c r="T52" t="str">
        <f t="shared" si="4"/>
        <v/>
      </c>
    </row>
    <row r="53" spans="1:20">
      <c r="A53" s="152">
        <f t="shared" si="6"/>
        <v>45</v>
      </c>
      <c r="B53" s="34"/>
      <c r="C53" s="39"/>
      <c r="D53" s="33"/>
      <c r="E53" s="137"/>
      <c r="F53" s="152" t="str">
        <f>IF(ISERROR(VLOOKUP(MATCH($B53,#REF!,1),#REF!,3)),"",VLOOKUP(MATCH($B53,#REF!,1),#REF!,3))</f>
        <v/>
      </c>
      <c r="G53" s="128" t="str">
        <f t="shared" si="5"/>
        <v/>
      </c>
      <c r="H53" s="28"/>
      <c r="I53" s="29"/>
      <c r="J53" s="29"/>
      <c r="K53" s="29"/>
      <c r="L53" s="29"/>
      <c r="M53" s="29"/>
      <c r="O53" s="70" t="str">
        <f t="shared" si="1"/>
        <v/>
      </c>
      <c r="R53" t="str">
        <f t="shared" si="2"/>
        <v/>
      </c>
      <c r="S53" t="str">
        <f t="shared" si="3"/>
        <v/>
      </c>
      <c r="T53" t="str">
        <f t="shared" si="4"/>
        <v/>
      </c>
    </row>
    <row r="54" spans="1:20">
      <c r="A54" s="152">
        <f t="shared" si="6"/>
        <v>46</v>
      </c>
      <c r="B54" s="34"/>
      <c r="C54" s="39"/>
      <c r="D54" s="33"/>
      <c r="E54" s="137"/>
      <c r="F54" s="152" t="str">
        <f>IF(ISERROR(VLOOKUP(MATCH($B54,#REF!,1),#REF!,3)),"",VLOOKUP(MATCH($B54,#REF!,1),#REF!,3))</f>
        <v/>
      </c>
      <c r="G54" s="128" t="str">
        <f t="shared" si="5"/>
        <v/>
      </c>
      <c r="H54" s="28"/>
      <c r="I54" s="29"/>
      <c r="J54" s="29"/>
      <c r="K54" s="29"/>
      <c r="L54" s="29"/>
      <c r="M54" s="29"/>
      <c r="O54" s="70" t="str">
        <f t="shared" si="1"/>
        <v/>
      </c>
      <c r="R54" t="str">
        <f t="shared" si="2"/>
        <v/>
      </c>
      <c r="S54" t="str">
        <f t="shared" si="3"/>
        <v/>
      </c>
      <c r="T54" t="str">
        <f t="shared" si="4"/>
        <v/>
      </c>
    </row>
    <row r="55" spans="1:20">
      <c r="A55" s="152">
        <f t="shared" si="6"/>
        <v>47</v>
      </c>
      <c r="B55" s="34"/>
      <c r="C55" s="39"/>
      <c r="D55" s="33"/>
      <c r="E55" s="137"/>
      <c r="F55" s="152" t="str">
        <f>IF(ISERROR(VLOOKUP(MATCH($B55,#REF!,1),#REF!,3)),"",VLOOKUP(MATCH($B55,#REF!,1),#REF!,3))</f>
        <v/>
      </c>
      <c r="G55" s="128" t="str">
        <f t="shared" si="5"/>
        <v/>
      </c>
      <c r="H55" s="28"/>
      <c r="I55" s="29"/>
      <c r="J55" s="29"/>
      <c r="K55" s="29"/>
      <c r="L55" s="29"/>
      <c r="M55" s="29"/>
      <c r="O55" s="70" t="str">
        <f t="shared" si="1"/>
        <v/>
      </c>
      <c r="R55" t="str">
        <f t="shared" si="2"/>
        <v/>
      </c>
      <c r="S55" t="str">
        <f t="shared" si="3"/>
        <v/>
      </c>
      <c r="T55" t="str">
        <f t="shared" si="4"/>
        <v/>
      </c>
    </row>
    <row r="56" spans="1:20">
      <c r="A56" s="152">
        <f t="shared" si="6"/>
        <v>48</v>
      </c>
      <c r="B56" s="34"/>
      <c r="C56" s="39"/>
      <c r="D56" s="33"/>
      <c r="E56" s="137"/>
      <c r="F56" s="152" t="str">
        <f>IF(ISERROR(VLOOKUP(MATCH($B56,#REF!,1),#REF!,3)),"",VLOOKUP(MATCH($B56,#REF!,1),#REF!,3))</f>
        <v/>
      </c>
      <c r="G56" s="128" t="str">
        <f t="shared" si="5"/>
        <v/>
      </c>
      <c r="H56" s="28"/>
      <c r="I56" s="29"/>
      <c r="J56" s="29"/>
      <c r="K56" s="29"/>
      <c r="L56" s="29"/>
      <c r="M56" s="29"/>
      <c r="O56" s="70" t="str">
        <f t="shared" si="1"/>
        <v/>
      </c>
      <c r="R56" t="str">
        <f t="shared" si="2"/>
        <v/>
      </c>
      <c r="S56" t="str">
        <f t="shared" si="3"/>
        <v/>
      </c>
      <c r="T56" t="str">
        <f t="shared" si="4"/>
        <v/>
      </c>
    </row>
    <row r="57" spans="1:20">
      <c r="A57" s="152">
        <f t="shared" si="6"/>
        <v>49</v>
      </c>
      <c r="B57" s="34"/>
      <c r="C57" s="39"/>
      <c r="D57" s="33"/>
      <c r="E57" s="137"/>
      <c r="F57" s="152" t="str">
        <f>IF(ISERROR(VLOOKUP(MATCH($B57,#REF!,1),#REF!,3)),"",VLOOKUP(MATCH($B57,#REF!,1),#REF!,3))</f>
        <v/>
      </c>
      <c r="G57" s="128" t="str">
        <f t="shared" si="5"/>
        <v/>
      </c>
      <c r="H57" s="28"/>
      <c r="I57" s="29"/>
      <c r="J57" s="29"/>
      <c r="K57" s="29"/>
      <c r="L57" s="29"/>
      <c r="M57" s="29"/>
      <c r="O57" s="70" t="str">
        <f t="shared" si="1"/>
        <v/>
      </c>
      <c r="R57" t="str">
        <f t="shared" si="2"/>
        <v/>
      </c>
      <c r="S57" t="str">
        <f t="shared" si="3"/>
        <v/>
      </c>
      <c r="T57" t="str">
        <f t="shared" si="4"/>
        <v/>
      </c>
    </row>
    <row r="58" spans="1:20">
      <c r="A58" s="153">
        <f t="shared" si="6"/>
        <v>50</v>
      </c>
      <c r="B58" s="37"/>
      <c r="C58" s="40"/>
      <c r="D58" s="35"/>
      <c r="E58" s="138"/>
      <c r="F58" s="153" t="str">
        <f>IF(ISERROR(VLOOKUP(MATCH($B58,#REF!,1),#REF!,3)),"",VLOOKUP(MATCH($B58,#REF!,1),#REF!,3))</f>
        <v/>
      </c>
      <c r="G58" s="131" t="str">
        <f t="shared" si="5"/>
        <v/>
      </c>
      <c r="H58" s="51"/>
      <c r="I58" s="52"/>
      <c r="J58" s="52"/>
      <c r="K58" s="52"/>
      <c r="L58" s="52"/>
      <c r="M58" s="52"/>
      <c r="O58" s="70" t="str">
        <f t="shared" si="1"/>
        <v/>
      </c>
      <c r="R58" t="str">
        <f t="shared" si="2"/>
        <v/>
      </c>
      <c r="S58" t="str">
        <f t="shared" si="3"/>
        <v/>
      </c>
      <c r="T58" t="str">
        <f t="shared" si="4"/>
        <v/>
      </c>
    </row>
    <row r="59" spans="1:20">
      <c r="A59" s="151">
        <f t="shared" si="6"/>
        <v>51</v>
      </c>
      <c r="B59" s="44"/>
      <c r="C59" s="45"/>
      <c r="D59" s="46"/>
      <c r="E59" s="139"/>
      <c r="F59" s="154" t="str">
        <f>IF(ISERROR(VLOOKUP(MATCH($B59,#REF!,1),#REF!,3)),"",VLOOKUP(MATCH($B59,#REF!,1),#REF!,3))</f>
        <v/>
      </c>
      <c r="G59" s="130" t="str">
        <f t="shared" si="5"/>
        <v/>
      </c>
      <c r="H59" s="49"/>
      <c r="I59" s="50"/>
      <c r="J59" s="50"/>
      <c r="K59" s="50"/>
      <c r="L59" s="50"/>
      <c r="M59" s="50"/>
      <c r="O59" s="70" t="str">
        <f t="shared" si="1"/>
        <v/>
      </c>
      <c r="R59" t="str">
        <f t="shared" si="2"/>
        <v/>
      </c>
      <c r="S59" t="str">
        <f t="shared" si="3"/>
        <v/>
      </c>
      <c r="T59" t="str">
        <f t="shared" si="4"/>
        <v/>
      </c>
    </row>
    <row r="60" spans="1:20">
      <c r="A60" s="152">
        <f t="shared" si="6"/>
        <v>52</v>
      </c>
      <c r="B60" s="34"/>
      <c r="C60" s="39"/>
      <c r="D60" s="33"/>
      <c r="E60" s="137"/>
      <c r="F60" s="152" t="str">
        <f>IF(ISERROR(VLOOKUP(MATCH($B60,#REF!,1),#REF!,3)),"",VLOOKUP(MATCH($B60,#REF!,1),#REF!,3))</f>
        <v/>
      </c>
      <c r="G60" s="128" t="str">
        <f t="shared" si="5"/>
        <v/>
      </c>
      <c r="H60" s="28"/>
      <c r="I60" s="29"/>
      <c r="J60" s="29"/>
      <c r="K60" s="29"/>
      <c r="L60" s="29"/>
      <c r="M60" s="29"/>
      <c r="O60" s="70" t="str">
        <f t="shared" si="1"/>
        <v/>
      </c>
      <c r="R60" t="str">
        <f t="shared" si="2"/>
        <v/>
      </c>
      <c r="S60" t="str">
        <f t="shared" si="3"/>
        <v/>
      </c>
      <c r="T60" t="str">
        <f t="shared" si="4"/>
        <v/>
      </c>
    </row>
    <row r="61" spans="1:20">
      <c r="A61" s="152">
        <f t="shared" si="6"/>
        <v>53</v>
      </c>
      <c r="B61" s="34"/>
      <c r="C61" s="39"/>
      <c r="D61" s="33"/>
      <c r="E61" s="137"/>
      <c r="F61" s="152" t="str">
        <f>IF(ISERROR(VLOOKUP(MATCH($B61,#REF!,1),#REF!,3)),"",VLOOKUP(MATCH($B61,#REF!,1),#REF!,3))</f>
        <v/>
      </c>
      <c r="G61" s="128" t="str">
        <f t="shared" si="5"/>
        <v/>
      </c>
      <c r="H61" s="30"/>
      <c r="I61" s="31"/>
      <c r="J61" s="31"/>
      <c r="K61" s="31"/>
      <c r="L61" s="31"/>
      <c r="M61" s="31"/>
      <c r="O61" s="70" t="str">
        <f t="shared" si="1"/>
        <v/>
      </c>
      <c r="R61" t="str">
        <f t="shared" si="2"/>
        <v/>
      </c>
      <c r="S61" t="str">
        <f t="shared" si="3"/>
        <v/>
      </c>
      <c r="T61" t="str">
        <f t="shared" si="4"/>
        <v/>
      </c>
    </row>
    <row r="62" spans="1:20">
      <c r="A62" s="152">
        <f t="shared" si="6"/>
        <v>54</v>
      </c>
      <c r="B62" s="34"/>
      <c r="C62" s="39"/>
      <c r="D62" s="33"/>
      <c r="E62" s="137"/>
      <c r="F62" s="152" t="str">
        <f>IF(ISERROR(VLOOKUP(MATCH($B62,#REF!,1),#REF!,3)),"",VLOOKUP(MATCH($B62,#REF!,1),#REF!,3))</f>
        <v/>
      </c>
      <c r="G62" s="130" t="str">
        <f t="shared" si="5"/>
        <v/>
      </c>
      <c r="H62" s="28"/>
      <c r="I62" s="29"/>
      <c r="J62" s="29"/>
      <c r="K62" s="29"/>
      <c r="L62" s="29"/>
      <c r="M62" s="29"/>
      <c r="O62" s="70" t="str">
        <f t="shared" si="1"/>
        <v/>
      </c>
      <c r="R62" t="str">
        <f t="shared" si="2"/>
        <v/>
      </c>
      <c r="S62" t="str">
        <f t="shared" si="3"/>
        <v/>
      </c>
      <c r="T62" t="str">
        <f t="shared" si="4"/>
        <v/>
      </c>
    </row>
    <row r="63" spans="1:20">
      <c r="A63" s="152">
        <f t="shared" si="6"/>
        <v>55</v>
      </c>
      <c r="B63" s="34"/>
      <c r="C63" s="39"/>
      <c r="D63" s="33"/>
      <c r="E63" s="137"/>
      <c r="F63" s="152" t="str">
        <f>IF(ISERROR(VLOOKUP(MATCH($B63,#REF!,1),#REF!,3)),"",VLOOKUP(MATCH($B63,#REF!,1),#REF!,3))</f>
        <v/>
      </c>
      <c r="G63" s="128" t="str">
        <f t="shared" si="5"/>
        <v/>
      </c>
      <c r="H63" s="28"/>
      <c r="I63" s="29"/>
      <c r="J63" s="29"/>
      <c r="K63" s="29"/>
      <c r="L63" s="29"/>
      <c r="M63" s="29"/>
      <c r="O63" s="70" t="str">
        <f t="shared" si="1"/>
        <v/>
      </c>
      <c r="R63" t="str">
        <f t="shared" si="2"/>
        <v/>
      </c>
      <c r="S63" t="str">
        <f t="shared" si="3"/>
        <v/>
      </c>
      <c r="T63" t="str">
        <f t="shared" si="4"/>
        <v/>
      </c>
    </row>
    <row r="64" spans="1:20">
      <c r="A64" s="152">
        <f t="shared" si="6"/>
        <v>56</v>
      </c>
      <c r="B64" s="34"/>
      <c r="C64" s="39"/>
      <c r="D64" s="33"/>
      <c r="E64" s="137"/>
      <c r="F64" s="152" t="str">
        <f>IF(ISERROR(VLOOKUP(MATCH($B64,#REF!,1),#REF!,3)),"",VLOOKUP(MATCH($B64,#REF!,1),#REF!,3))</f>
        <v/>
      </c>
      <c r="G64" s="128" t="str">
        <f t="shared" si="5"/>
        <v/>
      </c>
      <c r="H64" s="28"/>
      <c r="I64" s="29"/>
      <c r="J64" s="29"/>
      <c r="K64" s="29"/>
      <c r="L64" s="29"/>
      <c r="M64" s="29"/>
      <c r="O64" s="70" t="str">
        <f t="shared" si="1"/>
        <v/>
      </c>
      <c r="R64" t="str">
        <f t="shared" si="2"/>
        <v/>
      </c>
      <c r="S64" t="str">
        <f t="shared" si="3"/>
        <v/>
      </c>
      <c r="T64" t="str">
        <f t="shared" si="4"/>
        <v/>
      </c>
    </row>
    <row r="65" spans="1:20">
      <c r="A65" s="152">
        <f t="shared" si="6"/>
        <v>57</v>
      </c>
      <c r="B65" s="34"/>
      <c r="C65" s="39"/>
      <c r="D65" s="33"/>
      <c r="E65" s="137"/>
      <c r="F65" s="152" t="str">
        <f>IF(ISERROR(VLOOKUP(MATCH($B65,#REF!,1),#REF!,3)),"",VLOOKUP(MATCH($B65,#REF!,1),#REF!,3))</f>
        <v/>
      </c>
      <c r="G65" s="128" t="str">
        <f t="shared" si="5"/>
        <v/>
      </c>
      <c r="H65" s="28"/>
      <c r="I65" s="29"/>
      <c r="J65" s="29"/>
      <c r="K65" s="29"/>
      <c r="L65" s="29"/>
      <c r="M65" s="29"/>
      <c r="O65" s="70" t="str">
        <f t="shared" si="1"/>
        <v/>
      </c>
      <c r="R65" t="str">
        <f t="shared" si="2"/>
        <v/>
      </c>
      <c r="S65" t="str">
        <f t="shared" si="3"/>
        <v/>
      </c>
      <c r="T65" t="str">
        <f t="shared" si="4"/>
        <v/>
      </c>
    </row>
    <row r="66" spans="1:20">
      <c r="A66" s="152">
        <f t="shared" si="6"/>
        <v>58</v>
      </c>
      <c r="B66" s="34"/>
      <c r="C66" s="39"/>
      <c r="D66" s="33"/>
      <c r="E66" s="137"/>
      <c r="F66" s="152" t="str">
        <f>IF(ISERROR(VLOOKUP(MATCH($B66,#REF!,1),#REF!,3)),"",VLOOKUP(MATCH($B66,#REF!,1),#REF!,3))</f>
        <v/>
      </c>
      <c r="G66" s="128" t="str">
        <f t="shared" si="5"/>
        <v/>
      </c>
      <c r="H66" s="28"/>
      <c r="I66" s="29"/>
      <c r="J66" s="29"/>
      <c r="K66" s="29"/>
      <c r="L66" s="29"/>
      <c r="M66" s="29"/>
      <c r="O66" s="70" t="str">
        <f t="shared" si="1"/>
        <v/>
      </c>
      <c r="R66" t="str">
        <f t="shared" si="2"/>
        <v/>
      </c>
      <c r="S66" t="str">
        <f t="shared" si="3"/>
        <v/>
      </c>
      <c r="T66" t="str">
        <f t="shared" si="4"/>
        <v/>
      </c>
    </row>
    <row r="67" spans="1:20">
      <c r="A67" s="152">
        <f t="shared" si="6"/>
        <v>59</v>
      </c>
      <c r="B67" s="34"/>
      <c r="C67" s="39"/>
      <c r="D67" s="33"/>
      <c r="E67" s="137"/>
      <c r="F67" s="152" t="str">
        <f>IF(ISERROR(VLOOKUP(MATCH($B67,#REF!,1),#REF!,3)),"",VLOOKUP(MATCH($B67,#REF!,1),#REF!,3))</f>
        <v/>
      </c>
      <c r="G67" s="128" t="str">
        <f t="shared" si="5"/>
        <v/>
      </c>
      <c r="H67" s="28"/>
      <c r="I67" s="29"/>
      <c r="J67" s="29"/>
      <c r="K67" s="29"/>
      <c r="L67" s="29"/>
      <c r="M67" s="29"/>
      <c r="O67" s="70" t="str">
        <f t="shared" si="1"/>
        <v/>
      </c>
      <c r="R67" t="str">
        <f t="shared" si="2"/>
        <v/>
      </c>
      <c r="S67" t="str">
        <f t="shared" si="3"/>
        <v/>
      </c>
      <c r="T67" t="str">
        <f t="shared" si="4"/>
        <v/>
      </c>
    </row>
    <row r="68" spans="1:20">
      <c r="A68" s="153">
        <f t="shared" si="6"/>
        <v>60</v>
      </c>
      <c r="B68" s="41"/>
      <c r="C68" s="42"/>
      <c r="D68" s="43"/>
      <c r="E68" s="140"/>
      <c r="F68" s="155" t="str">
        <f>IF(ISERROR(VLOOKUP(MATCH($B68,#REF!,1),#REF!,3)),"",VLOOKUP(MATCH($B68,#REF!,1),#REF!,3))</f>
        <v/>
      </c>
      <c r="G68" s="129" t="str">
        <f t="shared" si="5"/>
        <v/>
      </c>
      <c r="H68" s="47"/>
      <c r="I68" s="48"/>
      <c r="J68" s="48"/>
      <c r="K68" s="48"/>
      <c r="L68" s="48"/>
      <c r="M68" s="48"/>
      <c r="O68" s="70" t="str">
        <f t="shared" si="1"/>
        <v/>
      </c>
      <c r="R68" t="str">
        <f t="shared" si="2"/>
        <v/>
      </c>
      <c r="S68" t="str">
        <f t="shared" si="3"/>
        <v/>
      </c>
      <c r="T68" t="str">
        <f t="shared" si="4"/>
        <v/>
      </c>
    </row>
    <row r="69" spans="1:20">
      <c r="A69" s="151">
        <f t="shared" si="6"/>
        <v>61</v>
      </c>
      <c r="B69" s="36"/>
      <c r="C69" s="38"/>
      <c r="D69" s="32"/>
      <c r="E69" s="136"/>
      <c r="F69" s="151" t="str">
        <f>IF(ISERROR(VLOOKUP(MATCH($B69,#REF!,1),#REF!,3)),"",VLOOKUP(MATCH($B69,#REF!,1),#REF!,3))</f>
        <v/>
      </c>
      <c r="G69" s="127" t="str">
        <f t="shared" si="5"/>
        <v/>
      </c>
      <c r="H69" s="26"/>
      <c r="I69" s="27"/>
      <c r="J69" s="27"/>
      <c r="K69" s="27"/>
      <c r="L69" s="27"/>
      <c r="M69" s="27"/>
      <c r="O69" s="70" t="str">
        <f t="shared" si="1"/>
        <v/>
      </c>
      <c r="R69" t="str">
        <f t="shared" si="2"/>
        <v/>
      </c>
      <c r="S69" t="str">
        <f t="shared" si="3"/>
        <v/>
      </c>
      <c r="T69" t="str">
        <f t="shared" si="4"/>
        <v/>
      </c>
    </row>
    <row r="70" spans="1:20">
      <c r="A70" s="152">
        <f t="shared" si="6"/>
        <v>62</v>
      </c>
      <c r="B70" s="34"/>
      <c r="C70" s="39"/>
      <c r="D70" s="33"/>
      <c r="E70" s="137"/>
      <c r="F70" s="152" t="str">
        <f>IF(ISERROR(VLOOKUP(MATCH($B70,#REF!,1),#REF!,3)),"",VLOOKUP(MATCH($B70,#REF!,1),#REF!,3))</f>
        <v/>
      </c>
      <c r="G70" s="128" t="str">
        <f t="shared" si="5"/>
        <v/>
      </c>
      <c r="H70" s="28"/>
      <c r="I70" s="29"/>
      <c r="J70" s="29"/>
      <c r="K70" s="29"/>
      <c r="L70" s="29"/>
      <c r="M70" s="29"/>
      <c r="O70" s="70" t="str">
        <f t="shared" si="1"/>
        <v/>
      </c>
      <c r="R70" t="str">
        <f t="shared" si="2"/>
        <v/>
      </c>
      <c r="S70" t="str">
        <f t="shared" si="3"/>
        <v/>
      </c>
      <c r="T70" t="str">
        <f t="shared" si="4"/>
        <v/>
      </c>
    </row>
    <row r="71" spans="1:20">
      <c r="A71" s="152">
        <f t="shared" si="6"/>
        <v>63</v>
      </c>
      <c r="B71" s="34"/>
      <c r="C71" s="39"/>
      <c r="D71" s="33"/>
      <c r="E71" s="137"/>
      <c r="F71" s="152" t="str">
        <f>IF(ISERROR(VLOOKUP(MATCH($B71,#REF!,1),#REF!,3)),"",VLOOKUP(MATCH($B71,#REF!,1),#REF!,3))</f>
        <v/>
      </c>
      <c r="G71" s="128" t="str">
        <f t="shared" si="5"/>
        <v/>
      </c>
      <c r="H71" s="28"/>
      <c r="I71" s="29"/>
      <c r="J71" s="29"/>
      <c r="K71" s="29"/>
      <c r="L71" s="29"/>
      <c r="M71" s="29"/>
      <c r="O71" s="70" t="str">
        <f t="shared" si="1"/>
        <v/>
      </c>
      <c r="R71" t="str">
        <f t="shared" si="2"/>
        <v/>
      </c>
      <c r="S71" t="str">
        <f t="shared" si="3"/>
        <v/>
      </c>
      <c r="T71" t="str">
        <f t="shared" si="4"/>
        <v/>
      </c>
    </row>
    <row r="72" spans="1:20">
      <c r="A72" s="152">
        <f t="shared" si="6"/>
        <v>64</v>
      </c>
      <c r="B72" s="34"/>
      <c r="C72" s="39"/>
      <c r="D72" s="33"/>
      <c r="E72" s="137"/>
      <c r="F72" s="152" t="str">
        <f>IF(ISERROR(VLOOKUP(MATCH($B72,#REF!,1),#REF!,3)),"",VLOOKUP(MATCH($B72,#REF!,1),#REF!,3))</f>
        <v/>
      </c>
      <c r="G72" s="128" t="str">
        <f t="shared" si="5"/>
        <v/>
      </c>
      <c r="H72" s="28"/>
      <c r="I72" s="29"/>
      <c r="J72" s="29"/>
      <c r="K72" s="29"/>
      <c r="L72" s="29"/>
      <c r="M72" s="29"/>
      <c r="O72" s="70" t="str">
        <f t="shared" ref="O72:O135" si="7">IF(COUNTIF(H72:M72,"○")=0,"",COUNTIF(H72:M72,"○"))</f>
        <v/>
      </c>
      <c r="R72" t="str">
        <f t="shared" si="2"/>
        <v/>
      </c>
      <c r="S72" t="str">
        <f t="shared" si="3"/>
        <v/>
      </c>
      <c r="T72" t="str">
        <f t="shared" si="4"/>
        <v/>
      </c>
    </row>
    <row r="73" spans="1:20">
      <c r="A73" s="152">
        <f t="shared" si="6"/>
        <v>65</v>
      </c>
      <c r="B73" s="34"/>
      <c r="C73" s="39"/>
      <c r="D73" s="33"/>
      <c r="E73" s="137"/>
      <c r="F73" s="152" t="str">
        <f>IF(ISERROR(VLOOKUP(MATCH($B73,#REF!,1),#REF!,3)),"",VLOOKUP(MATCH($B73,#REF!,1),#REF!,3))</f>
        <v/>
      </c>
      <c r="G73" s="128" t="str">
        <f t="shared" si="5"/>
        <v/>
      </c>
      <c r="H73" s="28"/>
      <c r="I73" s="29"/>
      <c r="J73" s="29"/>
      <c r="K73" s="29"/>
      <c r="L73" s="29"/>
      <c r="M73" s="29"/>
      <c r="O73" s="70" t="str">
        <f t="shared" si="7"/>
        <v/>
      </c>
      <c r="R73" t="str">
        <f t="shared" ref="R73:R136" si="8">IF(H73="○","小男走高跳．","")</f>
        <v/>
      </c>
      <c r="S73" t="str">
        <f t="shared" ref="S73:S136" si="9">IF(J73="○","小男走高跳．","")</f>
        <v/>
      </c>
      <c r="T73" t="str">
        <f t="shared" ref="T73:T136" si="10">IF(L73="○","小男ジャベリック．","")</f>
        <v/>
      </c>
    </row>
    <row r="74" spans="1:20">
      <c r="A74" s="152">
        <f t="shared" si="6"/>
        <v>66</v>
      </c>
      <c r="B74" s="34"/>
      <c r="C74" s="39"/>
      <c r="D74" s="33"/>
      <c r="E74" s="137"/>
      <c r="F74" s="152" t="str">
        <f>IF(ISERROR(VLOOKUP(MATCH($B74,#REF!,1),#REF!,3)),"",VLOOKUP(MATCH($B74,#REF!,1),#REF!,3))</f>
        <v/>
      </c>
      <c r="G74" s="128" t="str">
        <f t="shared" ref="G74:G137" si="11">T(R74)&amp;T(S74)&amp;T(T74)</f>
        <v/>
      </c>
      <c r="H74" s="28"/>
      <c r="I74" s="29"/>
      <c r="J74" s="29"/>
      <c r="K74" s="29"/>
      <c r="L74" s="29"/>
      <c r="M74" s="29"/>
      <c r="O74" s="70" t="str">
        <f t="shared" si="7"/>
        <v/>
      </c>
      <c r="R74" t="str">
        <f t="shared" si="8"/>
        <v/>
      </c>
      <c r="S74" t="str">
        <f t="shared" si="9"/>
        <v/>
      </c>
      <c r="T74" t="str">
        <f t="shared" si="10"/>
        <v/>
      </c>
    </row>
    <row r="75" spans="1:20">
      <c r="A75" s="152">
        <f t="shared" ref="A75:A138" si="12">IF(COUNTIF($C$9:$C$208,C75)&gt;=2,$A$221,A74+1)</f>
        <v>67</v>
      </c>
      <c r="B75" s="34"/>
      <c r="C75" s="39"/>
      <c r="D75" s="33"/>
      <c r="E75" s="137"/>
      <c r="F75" s="152" t="str">
        <f>IF(ISERROR(VLOOKUP(MATCH($B75,#REF!,1),#REF!,3)),"",VLOOKUP(MATCH($B75,#REF!,1),#REF!,3))</f>
        <v/>
      </c>
      <c r="G75" s="128" t="str">
        <f t="shared" si="11"/>
        <v/>
      </c>
      <c r="H75" s="28"/>
      <c r="I75" s="29"/>
      <c r="J75" s="29"/>
      <c r="K75" s="29"/>
      <c r="L75" s="29"/>
      <c r="M75" s="29"/>
      <c r="O75" s="70" t="str">
        <f t="shared" si="7"/>
        <v/>
      </c>
      <c r="R75" t="str">
        <f t="shared" si="8"/>
        <v/>
      </c>
      <c r="S75" t="str">
        <f t="shared" si="9"/>
        <v/>
      </c>
      <c r="T75" t="str">
        <f t="shared" si="10"/>
        <v/>
      </c>
    </row>
    <row r="76" spans="1:20">
      <c r="A76" s="152">
        <f t="shared" si="12"/>
        <v>68</v>
      </c>
      <c r="B76" s="34"/>
      <c r="C76" s="39"/>
      <c r="D76" s="33"/>
      <c r="E76" s="137"/>
      <c r="F76" s="152" t="str">
        <f>IF(ISERROR(VLOOKUP(MATCH($B76,#REF!,1),#REF!,3)),"",VLOOKUP(MATCH($B76,#REF!,1),#REF!,3))</f>
        <v/>
      </c>
      <c r="G76" s="128" t="str">
        <f t="shared" si="11"/>
        <v/>
      </c>
      <c r="H76" s="28"/>
      <c r="I76" s="29"/>
      <c r="J76" s="29"/>
      <c r="K76" s="29"/>
      <c r="L76" s="29"/>
      <c r="M76" s="29"/>
      <c r="O76" s="70" t="str">
        <f t="shared" si="7"/>
        <v/>
      </c>
      <c r="R76" t="str">
        <f t="shared" si="8"/>
        <v/>
      </c>
      <c r="S76" t="str">
        <f t="shared" si="9"/>
        <v/>
      </c>
      <c r="T76" t="str">
        <f t="shared" si="10"/>
        <v/>
      </c>
    </row>
    <row r="77" spans="1:20">
      <c r="A77" s="152">
        <f t="shared" si="12"/>
        <v>69</v>
      </c>
      <c r="B77" s="34"/>
      <c r="C77" s="39"/>
      <c r="D77" s="33"/>
      <c r="E77" s="137"/>
      <c r="F77" s="152" t="str">
        <f>IF(ISERROR(VLOOKUP(MATCH($B77,#REF!,1),#REF!,3)),"",VLOOKUP(MATCH($B77,#REF!,1),#REF!,3))</f>
        <v/>
      </c>
      <c r="G77" s="128" t="str">
        <f t="shared" si="11"/>
        <v/>
      </c>
      <c r="H77" s="28"/>
      <c r="I77" s="29"/>
      <c r="J77" s="29"/>
      <c r="K77" s="29"/>
      <c r="L77" s="29"/>
      <c r="M77" s="29"/>
      <c r="O77" s="70" t="str">
        <f t="shared" si="7"/>
        <v/>
      </c>
      <c r="R77" t="str">
        <f t="shared" si="8"/>
        <v/>
      </c>
      <c r="S77" t="str">
        <f t="shared" si="9"/>
        <v/>
      </c>
      <c r="T77" t="str">
        <f t="shared" si="10"/>
        <v/>
      </c>
    </row>
    <row r="78" spans="1:20">
      <c r="A78" s="153">
        <f t="shared" si="12"/>
        <v>70</v>
      </c>
      <c r="B78" s="37"/>
      <c r="C78" s="40"/>
      <c r="D78" s="35"/>
      <c r="E78" s="138"/>
      <c r="F78" s="153" t="str">
        <f>IF(ISERROR(VLOOKUP(MATCH($B78,#REF!,1),#REF!,3)),"",VLOOKUP(MATCH($B78,#REF!,1),#REF!,3))</f>
        <v/>
      </c>
      <c r="G78" s="131" t="str">
        <f t="shared" si="11"/>
        <v/>
      </c>
      <c r="H78" s="51"/>
      <c r="I78" s="52"/>
      <c r="J78" s="52"/>
      <c r="K78" s="52"/>
      <c r="L78" s="52"/>
      <c r="M78" s="52"/>
      <c r="O78" s="70" t="str">
        <f t="shared" si="7"/>
        <v/>
      </c>
      <c r="R78" t="str">
        <f t="shared" si="8"/>
        <v/>
      </c>
      <c r="S78" t="str">
        <f t="shared" si="9"/>
        <v/>
      </c>
      <c r="T78" t="str">
        <f t="shared" si="10"/>
        <v/>
      </c>
    </row>
    <row r="79" spans="1:20">
      <c r="A79" s="151">
        <f t="shared" si="12"/>
        <v>71</v>
      </c>
      <c r="B79" s="44"/>
      <c r="C79" s="45"/>
      <c r="D79" s="46"/>
      <c r="E79" s="139"/>
      <c r="F79" s="154" t="str">
        <f>IF(ISERROR(VLOOKUP(MATCH($B79,#REF!,1),#REF!,3)),"",VLOOKUP(MATCH($B79,#REF!,1),#REF!,3))</f>
        <v/>
      </c>
      <c r="G79" s="130" t="str">
        <f t="shared" si="11"/>
        <v/>
      </c>
      <c r="H79" s="49"/>
      <c r="I79" s="50"/>
      <c r="J79" s="50"/>
      <c r="K79" s="50"/>
      <c r="L79" s="50"/>
      <c r="M79" s="50"/>
      <c r="O79" s="70" t="str">
        <f t="shared" si="7"/>
        <v/>
      </c>
      <c r="R79" t="str">
        <f t="shared" si="8"/>
        <v/>
      </c>
      <c r="S79" t="str">
        <f t="shared" si="9"/>
        <v/>
      </c>
      <c r="T79" t="str">
        <f t="shared" si="10"/>
        <v/>
      </c>
    </row>
    <row r="80" spans="1:20">
      <c r="A80" s="152">
        <f t="shared" si="12"/>
        <v>72</v>
      </c>
      <c r="B80" s="34"/>
      <c r="C80" s="39"/>
      <c r="D80" s="33"/>
      <c r="E80" s="137"/>
      <c r="F80" s="152" t="str">
        <f>IF(ISERROR(VLOOKUP(MATCH($B80,#REF!,1),#REF!,3)),"",VLOOKUP(MATCH($B80,#REF!,1),#REF!,3))</f>
        <v/>
      </c>
      <c r="G80" s="128" t="str">
        <f t="shared" si="11"/>
        <v/>
      </c>
      <c r="H80" s="28"/>
      <c r="I80" s="29"/>
      <c r="J80" s="29"/>
      <c r="K80" s="29"/>
      <c r="L80" s="29"/>
      <c r="M80" s="29"/>
      <c r="O80" s="70" t="str">
        <f t="shared" si="7"/>
        <v/>
      </c>
      <c r="R80" t="str">
        <f t="shared" si="8"/>
        <v/>
      </c>
      <c r="S80" t="str">
        <f t="shared" si="9"/>
        <v/>
      </c>
      <c r="T80" t="str">
        <f t="shared" si="10"/>
        <v/>
      </c>
    </row>
    <row r="81" spans="1:20">
      <c r="A81" s="152">
        <f t="shared" si="12"/>
        <v>73</v>
      </c>
      <c r="B81" s="34"/>
      <c r="C81" s="39"/>
      <c r="D81" s="33"/>
      <c r="E81" s="137"/>
      <c r="F81" s="152" t="str">
        <f>IF(ISERROR(VLOOKUP(MATCH($B81,#REF!,1),#REF!,3)),"",VLOOKUP(MATCH($B81,#REF!,1),#REF!,3))</f>
        <v/>
      </c>
      <c r="G81" s="128" t="str">
        <f t="shared" si="11"/>
        <v/>
      </c>
      <c r="H81" s="28"/>
      <c r="I81" s="29"/>
      <c r="J81" s="29"/>
      <c r="K81" s="29"/>
      <c r="L81" s="29"/>
      <c r="M81" s="29"/>
      <c r="O81" s="70" t="str">
        <f t="shared" si="7"/>
        <v/>
      </c>
      <c r="R81" t="str">
        <f t="shared" si="8"/>
        <v/>
      </c>
      <c r="S81" t="str">
        <f t="shared" si="9"/>
        <v/>
      </c>
      <c r="T81" t="str">
        <f t="shared" si="10"/>
        <v/>
      </c>
    </row>
    <row r="82" spans="1:20">
      <c r="A82" s="152">
        <f t="shared" si="12"/>
        <v>74</v>
      </c>
      <c r="B82" s="34"/>
      <c r="C82" s="39"/>
      <c r="D82" s="33"/>
      <c r="E82" s="137"/>
      <c r="F82" s="152" t="str">
        <f>IF(ISERROR(VLOOKUP(MATCH($B82,#REF!,1),#REF!,3)),"",VLOOKUP(MATCH($B82,#REF!,1),#REF!,3))</f>
        <v/>
      </c>
      <c r="G82" s="128" t="str">
        <f t="shared" si="11"/>
        <v/>
      </c>
      <c r="H82" s="28"/>
      <c r="I82" s="29"/>
      <c r="J82" s="29"/>
      <c r="K82" s="29"/>
      <c r="L82" s="29"/>
      <c r="M82" s="29"/>
      <c r="O82" s="70" t="str">
        <f t="shared" si="7"/>
        <v/>
      </c>
      <c r="R82" t="str">
        <f t="shared" si="8"/>
        <v/>
      </c>
      <c r="S82" t="str">
        <f t="shared" si="9"/>
        <v/>
      </c>
      <c r="T82" t="str">
        <f t="shared" si="10"/>
        <v/>
      </c>
    </row>
    <row r="83" spans="1:20">
      <c r="A83" s="152">
        <f t="shared" si="12"/>
        <v>75</v>
      </c>
      <c r="B83" s="34"/>
      <c r="C83" s="39"/>
      <c r="D83" s="33"/>
      <c r="E83" s="137"/>
      <c r="F83" s="152" t="str">
        <f>IF(ISERROR(VLOOKUP(MATCH($B83,#REF!,1),#REF!,3)),"",VLOOKUP(MATCH($B83,#REF!,1),#REF!,3))</f>
        <v/>
      </c>
      <c r="G83" s="128" t="str">
        <f t="shared" si="11"/>
        <v/>
      </c>
      <c r="H83" s="28"/>
      <c r="I83" s="29"/>
      <c r="J83" s="29"/>
      <c r="K83" s="29"/>
      <c r="L83" s="29"/>
      <c r="M83" s="29"/>
      <c r="O83" s="70" t="str">
        <f t="shared" si="7"/>
        <v/>
      </c>
      <c r="R83" t="str">
        <f t="shared" si="8"/>
        <v/>
      </c>
      <c r="S83" t="str">
        <f t="shared" si="9"/>
        <v/>
      </c>
      <c r="T83" t="str">
        <f t="shared" si="10"/>
        <v/>
      </c>
    </row>
    <row r="84" spans="1:20">
      <c r="A84" s="152">
        <f t="shared" si="12"/>
        <v>76</v>
      </c>
      <c r="B84" s="34"/>
      <c r="C84" s="39"/>
      <c r="D84" s="33"/>
      <c r="E84" s="137"/>
      <c r="F84" s="152" t="str">
        <f>IF(ISERROR(VLOOKUP(MATCH($B84,#REF!,1),#REF!,3)),"",VLOOKUP(MATCH($B84,#REF!,1),#REF!,3))</f>
        <v/>
      </c>
      <c r="G84" s="128" t="str">
        <f t="shared" si="11"/>
        <v/>
      </c>
      <c r="H84" s="28"/>
      <c r="I84" s="29"/>
      <c r="J84" s="29"/>
      <c r="K84" s="29"/>
      <c r="L84" s="29"/>
      <c r="M84" s="29"/>
      <c r="O84" s="70" t="str">
        <f t="shared" si="7"/>
        <v/>
      </c>
      <c r="R84" t="str">
        <f t="shared" si="8"/>
        <v/>
      </c>
      <c r="S84" t="str">
        <f t="shared" si="9"/>
        <v/>
      </c>
      <c r="T84" t="str">
        <f t="shared" si="10"/>
        <v/>
      </c>
    </row>
    <row r="85" spans="1:20">
      <c r="A85" s="152">
        <f t="shared" si="12"/>
        <v>77</v>
      </c>
      <c r="B85" s="34"/>
      <c r="C85" s="39"/>
      <c r="D85" s="33"/>
      <c r="E85" s="137"/>
      <c r="F85" s="152" t="str">
        <f>IF(ISERROR(VLOOKUP(MATCH($B85,#REF!,1),#REF!,3)),"",VLOOKUP(MATCH($B85,#REF!,1),#REF!,3))</f>
        <v/>
      </c>
      <c r="G85" s="128" t="str">
        <f t="shared" si="11"/>
        <v/>
      </c>
      <c r="H85" s="28"/>
      <c r="I85" s="29"/>
      <c r="J85" s="29"/>
      <c r="K85" s="29"/>
      <c r="L85" s="29"/>
      <c r="M85" s="29"/>
      <c r="O85" s="70" t="str">
        <f t="shared" si="7"/>
        <v/>
      </c>
      <c r="R85" t="str">
        <f t="shared" si="8"/>
        <v/>
      </c>
      <c r="S85" t="str">
        <f t="shared" si="9"/>
        <v/>
      </c>
      <c r="T85" t="str">
        <f t="shared" si="10"/>
        <v/>
      </c>
    </row>
    <row r="86" spans="1:20">
      <c r="A86" s="152">
        <f t="shared" si="12"/>
        <v>78</v>
      </c>
      <c r="B86" s="34"/>
      <c r="C86" s="39"/>
      <c r="D86" s="33"/>
      <c r="E86" s="137"/>
      <c r="F86" s="152" t="str">
        <f>IF(ISERROR(VLOOKUP(MATCH($B86,#REF!,1),#REF!,3)),"",VLOOKUP(MATCH($B86,#REF!,1),#REF!,3))</f>
        <v/>
      </c>
      <c r="G86" s="128" t="str">
        <f t="shared" si="11"/>
        <v/>
      </c>
      <c r="H86" s="28"/>
      <c r="I86" s="29"/>
      <c r="J86" s="29"/>
      <c r="K86" s="29"/>
      <c r="L86" s="29"/>
      <c r="M86" s="29"/>
      <c r="O86" s="70" t="str">
        <f t="shared" si="7"/>
        <v/>
      </c>
      <c r="R86" t="str">
        <f t="shared" si="8"/>
        <v/>
      </c>
      <c r="S86" t="str">
        <f t="shared" si="9"/>
        <v/>
      </c>
      <c r="T86" t="str">
        <f t="shared" si="10"/>
        <v/>
      </c>
    </row>
    <row r="87" spans="1:20">
      <c r="A87" s="152">
        <f t="shared" si="12"/>
        <v>79</v>
      </c>
      <c r="B87" s="34"/>
      <c r="C87" s="39"/>
      <c r="D87" s="33"/>
      <c r="E87" s="137"/>
      <c r="F87" s="152" t="str">
        <f>IF(ISERROR(VLOOKUP(MATCH($B87,#REF!,1),#REF!,3)),"",VLOOKUP(MATCH($B87,#REF!,1),#REF!,3))</f>
        <v/>
      </c>
      <c r="G87" s="128" t="str">
        <f t="shared" si="11"/>
        <v/>
      </c>
      <c r="H87" s="28"/>
      <c r="I87" s="29"/>
      <c r="J87" s="29"/>
      <c r="K87" s="29"/>
      <c r="L87" s="29"/>
      <c r="M87" s="29"/>
      <c r="O87" s="70" t="str">
        <f t="shared" si="7"/>
        <v/>
      </c>
      <c r="R87" t="str">
        <f t="shared" si="8"/>
        <v/>
      </c>
      <c r="S87" t="str">
        <f t="shared" si="9"/>
        <v/>
      </c>
      <c r="T87" t="str">
        <f t="shared" si="10"/>
        <v/>
      </c>
    </row>
    <row r="88" spans="1:20">
      <c r="A88" s="153">
        <f t="shared" si="12"/>
        <v>80</v>
      </c>
      <c r="B88" s="41"/>
      <c r="C88" s="42"/>
      <c r="D88" s="43"/>
      <c r="E88" s="140"/>
      <c r="F88" s="155" t="str">
        <f>IF(ISERROR(VLOOKUP(MATCH($B88,#REF!,1),#REF!,3)),"",VLOOKUP(MATCH($B88,#REF!,1),#REF!,3))</f>
        <v/>
      </c>
      <c r="G88" s="129" t="str">
        <f t="shared" si="11"/>
        <v/>
      </c>
      <c r="H88" s="47"/>
      <c r="I88" s="48"/>
      <c r="J88" s="48"/>
      <c r="K88" s="48"/>
      <c r="L88" s="48"/>
      <c r="M88" s="48"/>
      <c r="O88" s="70" t="str">
        <f t="shared" si="7"/>
        <v/>
      </c>
      <c r="R88" t="str">
        <f t="shared" si="8"/>
        <v/>
      </c>
      <c r="S88" t="str">
        <f t="shared" si="9"/>
        <v/>
      </c>
      <c r="T88" t="str">
        <f t="shared" si="10"/>
        <v/>
      </c>
    </row>
    <row r="89" spans="1:20">
      <c r="A89" s="151">
        <f t="shared" si="12"/>
        <v>81</v>
      </c>
      <c r="B89" s="36"/>
      <c r="C89" s="38"/>
      <c r="D89" s="32"/>
      <c r="E89" s="136"/>
      <c r="F89" s="151" t="str">
        <f>IF(ISERROR(VLOOKUP(MATCH($B89,#REF!,1),#REF!,3)),"",VLOOKUP(MATCH($B89,#REF!,1),#REF!,3))</f>
        <v/>
      </c>
      <c r="G89" s="127" t="str">
        <f t="shared" si="11"/>
        <v/>
      </c>
      <c r="H89" s="26"/>
      <c r="I89" s="27"/>
      <c r="J89" s="27"/>
      <c r="K89" s="27"/>
      <c r="L89" s="27"/>
      <c r="M89" s="27"/>
      <c r="O89" s="70" t="str">
        <f t="shared" si="7"/>
        <v/>
      </c>
      <c r="R89" t="str">
        <f t="shared" si="8"/>
        <v/>
      </c>
      <c r="S89" t="str">
        <f t="shared" si="9"/>
        <v/>
      </c>
      <c r="T89" t="str">
        <f t="shared" si="10"/>
        <v/>
      </c>
    </row>
    <row r="90" spans="1:20">
      <c r="A90" s="152">
        <f t="shared" si="12"/>
        <v>82</v>
      </c>
      <c r="B90" s="34"/>
      <c r="C90" s="39"/>
      <c r="D90" s="33"/>
      <c r="E90" s="137"/>
      <c r="F90" s="152" t="str">
        <f>IF(ISERROR(VLOOKUP(MATCH($B90,#REF!,1),#REF!,3)),"",VLOOKUP(MATCH($B90,#REF!,1),#REF!,3))</f>
        <v/>
      </c>
      <c r="G90" s="128" t="str">
        <f t="shared" si="11"/>
        <v/>
      </c>
      <c r="H90" s="28"/>
      <c r="I90" s="29"/>
      <c r="J90" s="29"/>
      <c r="K90" s="29"/>
      <c r="L90" s="29"/>
      <c r="M90" s="29"/>
      <c r="O90" s="70" t="str">
        <f t="shared" si="7"/>
        <v/>
      </c>
      <c r="R90" t="str">
        <f t="shared" si="8"/>
        <v/>
      </c>
      <c r="S90" t="str">
        <f t="shared" si="9"/>
        <v/>
      </c>
      <c r="T90" t="str">
        <f t="shared" si="10"/>
        <v/>
      </c>
    </row>
    <row r="91" spans="1:20">
      <c r="A91" s="152">
        <f t="shared" si="12"/>
        <v>83</v>
      </c>
      <c r="B91" s="34"/>
      <c r="C91" s="39"/>
      <c r="D91" s="33"/>
      <c r="E91" s="137"/>
      <c r="F91" s="152" t="str">
        <f>IF(ISERROR(VLOOKUP(MATCH($B91,#REF!,1),#REF!,3)),"",VLOOKUP(MATCH($B91,#REF!,1),#REF!,3))</f>
        <v/>
      </c>
      <c r="G91" s="128" t="str">
        <f t="shared" si="11"/>
        <v/>
      </c>
      <c r="H91" s="28"/>
      <c r="I91" s="29"/>
      <c r="J91" s="29"/>
      <c r="K91" s="29"/>
      <c r="L91" s="29"/>
      <c r="M91" s="29"/>
      <c r="O91" s="70" t="str">
        <f t="shared" si="7"/>
        <v/>
      </c>
      <c r="R91" t="str">
        <f t="shared" si="8"/>
        <v/>
      </c>
      <c r="S91" t="str">
        <f t="shared" si="9"/>
        <v/>
      </c>
      <c r="T91" t="str">
        <f t="shared" si="10"/>
        <v/>
      </c>
    </row>
    <row r="92" spans="1:20">
      <c r="A92" s="152">
        <f t="shared" si="12"/>
        <v>84</v>
      </c>
      <c r="B92" s="34"/>
      <c r="C92" s="39"/>
      <c r="D92" s="33"/>
      <c r="E92" s="137"/>
      <c r="F92" s="152" t="str">
        <f>IF(ISERROR(VLOOKUP(MATCH($B92,#REF!,1),#REF!,3)),"",VLOOKUP(MATCH($B92,#REF!,1),#REF!,3))</f>
        <v/>
      </c>
      <c r="G92" s="128" t="str">
        <f t="shared" si="11"/>
        <v/>
      </c>
      <c r="H92" s="28"/>
      <c r="I92" s="29"/>
      <c r="J92" s="29"/>
      <c r="K92" s="29"/>
      <c r="L92" s="29"/>
      <c r="M92" s="29"/>
      <c r="O92" s="70" t="str">
        <f t="shared" si="7"/>
        <v/>
      </c>
      <c r="R92" t="str">
        <f t="shared" si="8"/>
        <v/>
      </c>
      <c r="S92" t="str">
        <f t="shared" si="9"/>
        <v/>
      </c>
      <c r="T92" t="str">
        <f t="shared" si="10"/>
        <v/>
      </c>
    </row>
    <row r="93" spans="1:20">
      <c r="A93" s="152">
        <f t="shared" si="12"/>
        <v>85</v>
      </c>
      <c r="B93" s="34"/>
      <c r="C93" s="39"/>
      <c r="D93" s="33"/>
      <c r="E93" s="137"/>
      <c r="F93" s="152" t="str">
        <f>IF(ISERROR(VLOOKUP(MATCH($B93,#REF!,1),#REF!,3)),"",VLOOKUP(MATCH($B93,#REF!,1),#REF!,3))</f>
        <v/>
      </c>
      <c r="G93" s="128" t="str">
        <f t="shared" si="11"/>
        <v/>
      </c>
      <c r="H93" s="28"/>
      <c r="I93" s="29"/>
      <c r="J93" s="29"/>
      <c r="K93" s="29"/>
      <c r="L93" s="29"/>
      <c r="M93" s="29"/>
      <c r="O93" s="70" t="str">
        <f t="shared" si="7"/>
        <v/>
      </c>
      <c r="R93" t="str">
        <f t="shared" si="8"/>
        <v/>
      </c>
      <c r="S93" t="str">
        <f t="shared" si="9"/>
        <v/>
      </c>
      <c r="T93" t="str">
        <f t="shared" si="10"/>
        <v/>
      </c>
    </row>
    <row r="94" spans="1:20">
      <c r="A94" s="152">
        <f t="shared" si="12"/>
        <v>86</v>
      </c>
      <c r="B94" s="34"/>
      <c r="C94" s="39"/>
      <c r="D94" s="33"/>
      <c r="E94" s="137"/>
      <c r="F94" s="152" t="str">
        <f>IF(ISERROR(VLOOKUP(MATCH($B94,#REF!,1),#REF!,3)),"",VLOOKUP(MATCH($B94,#REF!,1),#REF!,3))</f>
        <v/>
      </c>
      <c r="G94" s="128" t="str">
        <f t="shared" si="11"/>
        <v/>
      </c>
      <c r="H94" s="28"/>
      <c r="I94" s="29"/>
      <c r="J94" s="29"/>
      <c r="K94" s="29"/>
      <c r="L94" s="29"/>
      <c r="M94" s="29"/>
      <c r="O94" s="70" t="str">
        <f t="shared" si="7"/>
        <v/>
      </c>
      <c r="R94" t="str">
        <f t="shared" si="8"/>
        <v/>
      </c>
      <c r="S94" t="str">
        <f t="shared" si="9"/>
        <v/>
      </c>
      <c r="T94" t="str">
        <f t="shared" si="10"/>
        <v/>
      </c>
    </row>
    <row r="95" spans="1:20">
      <c r="A95" s="152">
        <f t="shared" si="12"/>
        <v>87</v>
      </c>
      <c r="B95" s="34"/>
      <c r="C95" s="39"/>
      <c r="D95" s="33"/>
      <c r="E95" s="137"/>
      <c r="F95" s="152" t="str">
        <f>IF(ISERROR(VLOOKUP(MATCH($B95,#REF!,1),#REF!,3)),"",VLOOKUP(MATCH($B95,#REF!,1),#REF!,3))</f>
        <v/>
      </c>
      <c r="G95" s="128" t="str">
        <f t="shared" si="11"/>
        <v/>
      </c>
      <c r="H95" s="28"/>
      <c r="I95" s="29"/>
      <c r="J95" s="29"/>
      <c r="K95" s="29"/>
      <c r="L95" s="29"/>
      <c r="M95" s="29"/>
      <c r="O95" s="70" t="str">
        <f t="shared" si="7"/>
        <v/>
      </c>
      <c r="R95" t="str">
        <f t="shared" si="8"/>
        <v/>
      </c>
      <c r="S95" t="str">
        <f t="shared" si="9"/>
        <v/>
      </c>
      <c r="T95" t="str">
        <f t="shared" si="10"/>
        <v/>
      </c>
    </row>
    <row r="96" spans="1:20">
      <c r="A96" s="152">
        <f t="shared" si="12"/>
        <v>88</v>
      </c>
      <c r="B96" s="34"/>
      <c r="C96" s="39"/>
      <c r="D96" s="33"/>
      <c r="E96" s="137"/>
      <c r="F96" s="152" t="str">
        <f>IF(ISERROR(VLOOKUP(MATCH($B96,#REF!,1),#REF!,3)),"",VLOOKUP(MATCH($B96,#REF!,1),#REF!,3))</f>
        <v/>
      </c>
      <c r="G96" s="128" t="str">
        <f t="shared" si="11"/>
        <v/>
      </c>
      <c r="H96" s="28"/>
      <c r="I96" s="29"/>
      <c r="J96" s="29"/>
      <c r="K96" s="29"/>
      <c r="L96" s="29"/>
      <c r="M96" s="29"/>
      <c r="O96" s="70" t="str">
        <f t="shared" si="7"/>
        <v/>
      </c>
      <c r="R96" t="str">
        <f t="shared" si="8"/>
        <v/>
      </c>
      <c r="S96" t="str">
        <f t="shared" si="9"/>
        <v/>
      </c>
      <c r="T96" t="str">
        <f t="shared" si="10"/>
        <v/>
      </c>
    </row>
    <row r="97" spans="1:20">
      <c r="A97" s="152">
        <f t="shared" si="12"/>
        <v>89</v>
      </c>
      <c r="B97" s="34"/>
      <c r="C97" s="39"/>
      <c r="D97" s="33"/>
      <c r="E97" s="137"/>
      <c r="F97" s="152" t="str">
        <f>IF(ISERROR(VLOOKUP(MATCH($B97,#REF!,1),#REF!,3)),"",VLOOKUP(MATCH($B97,#REF!,1),#REF!,3))</f>
        <v/>
      </c>
      <c r="G97" s="128" t="str">
        <f t="shared" si="11"/>
        <v/>
      </c>
      <c r="H97" s="28"/>
      <c r="I97" s="29"/>
      <c r="J97" s="29"/>
      <c r="K97" s="29"/>
      <c r="L97" s="29"/>
      <c r="M97" s="29"/>
      <c r="O97" s="70" t="str">
        <f t="shared" si="7"/>
        <v/>
      </c>
      <c r="R97" t="str">
        <f t="shared" si="8"/>
        <v/>
      </c>
      <c r="S97" t="str">
        <f t="shared" si="9"/>
        <v/>
      </c>
      <c r="T97" t="str">
        <f t="shared" si="10"/>
        <v/>
      </c>
    </row>
    <row r="98" spans="1:20">
      <c r="A98" s="153">
        <f t="shared" si="12"/>
        <v>90</v>
      </c>
      <c r="B98" s="37"/>
      <c r="C98" s="40"/>
      <c r="D98" s="35"/>
      <c r="E98" s="138"/>
      <c r="F98" s="153" t="str">
        <f>IF(ISERROR(VLOOKUP(MATCH($B98,#REF!,1),#REF!,3)),"",VLOOKUP(MATCH($B98,#REF!,1),#REF!,3))</f>
        <v/>
      </c>
      <c r="G98" s="131" t="str">
        <f t="shared" si="11"/>
        <v/>
      </c>
      <c r="H98" s="51"/>
      <c r="I98" s="52"/>
      <c r="J98" s="52"/>
      <c r="K98" s="52"/>
      <c r="L98" s="52"/>
      <c r="M98" s="52"/>
      <c r="O98" s="70" t="str">
        <f t="shared" si="7"/>
        <v/>
      </c>
      <c r="R98" t="str">
        <f t="shared" si="8"/>
        <v/>
      </c>
      <c r="S98" t="str">
        <f t="shared" si="9"/>
        <v/>
      </c>
      <c r="T98" t="str">
        <f t="shared" si="10"/>
        <v/>
      </c>
    </row>
    <row r="99" spans="1:20">
      <c r="A99" s="151">
        <f t="shared" si="12"/>
        <v>91</v>
      </c>
      <c r="B99" s="44"/>
      <c r="C99" s="45"/>
      <c r="D99" s="46"/>
      <c r="E99" s="139"/>
      <c r="F99" s="154" t="str">
        <f>IF(ISERROR(VLOOKUP(MATCH($B99,#REF!,1),#REF!,3)),"",VLOOKUP(MATCH($B99,#REF!,1),#REF!,3))</f>
        <v/>
      </c>
      <c r="G99" s="130" t="str">
        <f t="shared" si="11"/>
        <v/>
      </c>
      <c r="H99" s="49"/>
      <c r="I99" s="50"/>
      <c r="J99" s="50"/>
      <c r="K99" s="50"/>
      <c r="L99" s="50"/>
      <c r="M99" s="50"/>
      <c r="O99" s="70" t="str">
        <f t="shared" si="7"/>
        <v/>
      </c>
      <c r="R99" t="str">
        <f t="shared" si="8"/>
        <v/>
      </c>
      <c r="S99" t="str">
        <f t="shared" si="9"/>
        <v/>
      </c>
      <c r="T99" t="str">
        <f t="shared" si="10"/>
        <v/>
      </c>
    </row>
    <row r="100" spans="1:20">
      <c r="A100" s="152">
        <f t="shared" si="12"/>
        <v>92</v>
      </c>
      <c r="B100" s="34"/>
      <c r="C100" s="39"/>
      <c r="D100" s="33"/>
      <c r="E100" s="137"/>
      <c r="F100" s="152" t="str">
        <f>IF(ISERROR(VLOOKUP(MATCH($B100,#REF!,1),#REF!,3)),"",VLOOKUP(MATCH($B100,#REF!,1),#REF!,3))</f>
        <v/>
      </c>
      <c r="G100" s="128" t="str">
        <f t="shared" si="11"/>
        <v/>
      </c>
      <c r="H100" s="28"/>
      <c r="I100" s="29"/>
      <c r="J100" s="29"/>
      <c r="K100" s="29"/>
      <c r="L100" s="29"/>
      <c r="M100" s="29"/>
      <c r="O100" s="70" t="str">
        <f t="shared" si="7"/>
        <v/>
      </c>
      <c r="R100" t="str">
        <f t="shared" si="8"/>
        <v/>
      </c>
      <c r="S100" t="str">
        <f t="shared" si="9"/>
        <v/>
      </c>
      <c r="T100" t="str">
        <f t="shared" si="10"/>
        <v/>
      </c>
    </row>
    <row r="101" spans="1:20">
      <c r="A101" s="152">
        <f t="shared" si="12"/>
        <v>93</v>
      </c>
      <c r="B101" s="34"/>
      <c r="C101" s="39"/>
      <c r="D101" s="33"/>
      <c r="E101" s="137"/>
      <c r="F101" s="152" t="str">
        <f>IF(ISERROR(VLOOKUP(MATCH($B101,#REF!,1),#REF!,3)),"",VLOOKUP(MATCH($B101,#REF!,1),#REF!,3))</f>
        <v/>
      </c>
      <c r="G101" s="128" t="str">
        <f t="shared" si="11"/>
        <v/>
      </c>
      <c r="H101" s="28"/>
      <c r="I101" s="29"/>
      <c r="J101" s="29"/>
      <c r="K101" s="29"/>
      <c r="L101" s="29"/>
      <c r="M101" s="29"/>
      <c r="O101" s="70" t="str">
        <f t="shared" si="7"/>
        <v/>
      </c>
      <c r="R101" t="str">
        <f t="shared" si="8"/>
        <v/>
      </c>
      <c r="S101" t="str">
        <f t="shared" si="9"/>
        <v/>
      </c>
      <c r="T101" t="str">
        <f t="shared" si="10"/>
        <v/>
      </c>
    </row>
    <row r="102" spans="1:20">
      <c r="A102" s="152">
        <f t="shared" si="12"/>
        <v>94</v>
      </c>
      <c r="B102" s="34"/>
      <c r="C102" s="39"/>
      <c r="D102" s="33"/>
      <c r="E102" s="137"/>
      <c r="F102" s="152" t="str">
        <f>IF(ISERROR(VLOOKUP(MATCH($B102,#REF!,1),#REF!,3)),"",VLOOKUP(MATCH($B102,#REF!,1),#REF!,3))</f>
        <v/>
      </c>
      <c r="G102" s="128" t="str">
        <f t="shared" si="11"/>
        <v/>
      </c>
      <c r="H102" s="28"/>
      <c r="I102" s="29"/>
      <c r="J102" s="29"/>
      <c r="K102" s="29"/>
      <c r="L102" s="29"/>
      <c r="M102" s="29"/>
      <c r="O102" s="70" t="str">
        <f t="shared" si="7"/>
        <v/>
      </c>
      <c r="R102" t="str">
        <f t="shared" si="8"/>
        <v/>
      </c>
      <c r="S102" t="str">
        <f t="shared" si="9"/>
        <v/>
      </c>
      <c r="T102" t="str">
        <f t="shared" si="10"/>
        <v/>
      </c>
    </row>
    <row r="103" spans="1:20">
      <c r="A103" s="152">
        <f t="shared" si="12"/>
        <v>95</v>
      </c>
      <c r="B103" s="34"/>
      <c r="C103" s="39"/>
      <c r="D103" s="33"/>
      <c r="E103" s="137"/>
      <c r="F103" s="152" t="str">
        <f>IF(ISERROR(VLOOKUP(MATCH($B103,#REF!,1),#REF!,3)),"",VLOOKUP(MATCH($B103,#REF!,1),#REF!,3))</f>
        <v/>
      </c>
      <c r="G103" s="128" t="str">
        <f t="shared" si="11"/>
        <v/>
      </c>
      <c r="H103" s="28"/>
      <c r="I103" s="29"/>
      <c r="J103" s="29"/>
      <c r="K103" s="29"/>
      <c r="L103" s="29"/>
      <c r="M103" s="29"/>
      <c r="O103" s="70" t="str">
        <f t="shared" si="7"/>
        <v/>
      </c>
      <c r="R103" t="str">
        <f t="shared" si="8"/>
        <v/>
      </c>
      <c r="S103" t="str">
        <f t="shared" si="9"/>
        <v/>
      </c>
      <c r="T103" t="str">
        <f t="shared" si="10"/>
        <v/>
      </c>
    </row>
    <row r="104" spans="1:20">
      <c r="A104" s="152">
        <f t="shared" si="12"/>
        <v>96</v>
      </c>
      <c r="B104" s="34"/>
      <c r="C104" s="39"/>
      <c r="D104" s="33"/>
      <c r="E104" s="137"/>
      <c r="F104" s="152" t="str">
        <f>IF(ISERROR(VLOOKUP(MATCH($B104,#REF!,1),#REF!,3)),"",VLOOKUP(MATCH($B104,#REF!,1),#REF!,3))</f>
        <v/>
      </c>
      <c r="G104" s="128" t="str">
        <f t="shared" si="11"/>
        <v/>
      </c>
      <c r="H104" s="28"/>
      <c r="I104" s="29"/>
      <c r="J104" s="29"/>
      <c r="K104" s="29"/>
      <c r="L104" s="29"/>
      <c r="M104" s="29"/>
      <c r="O104" s="70" t="str">
        <f t="shared" si="7"/>
        <v/>
      </c>
      <c r="R104" t="str">
        <f t="shared" si="8"/>
        <v/>
      </c>
      <c r="S104" t="str">
        <f t="shared" si="9"/>
        <v/>
      </c>
      <c r="T104" t="str">
        <f t="shared" si="10"/>
        <v/>
      </c>
    </row>
    <row r="105" spans="1:20">
      <c r="A105" s="152">
        <f t="shared" si="12"/>
        <v>97</v>
      </c>
      <c r="B105" s="34"/>
      <c r="C105" s="39"/>
      <c r="D105" s="33"/>
      <c r="E105" s="137"/>
      <c r="F105" s="152" t="str">
        <f>IF(ISERROR(VLOOKUP(MATCH($B105,#REF!,1),#REF!,3)),"",VLOOKUP(MATCH($B105,#REF!,1),#REF!,3))</f>
        <v/>
      </c>
      <c r="G105" s="128" t="str">
        <f t="shared" si="11"/>
        <v/>
      </c>
      <c r="H105" s="28"/>
      <c r="I105" s="29"/>
      <c r="J105" s="29"/>
      <c r="K105" s="29"/>
      <c r="L105" s="29"/>
      <c r="M105" s="29"/>
      <c r="O105" s="70" t="str">
        <f t="shared" si="7"/>
        <v/>
      </c>
      <c r="R105" t="str">
        <f t="shared" si="8"/>
        <v/>
      </c>
      <c r="S105" t="str">
        <f t="shared" si="9"/>
        <v/>
      </c>
      <c r="T105" t="str">
        <f t="shared" si="10"/>
        <v/>
      </c>
    </row>
    <row r="106" spans="1:20">
      <c r="A106" s="152">
        <f t="shared" si="12"/>
        <v>98</v>
      </c>
      <c r="B106" s="34"/>
      <c r="C106" s="39"/>
      <c r="D106" s="33"/>
      <c r="E106" s="137"/>
      <c r="F106" s="152" t="str">
        <f>IF(ISERROR(VLOOKUP(MATCH($B106,#REF!,1),#REF!,3)),"",VLOOKUP(MATCH($B106,#REF!,1),#REF!,3))</f>
        <v/>
      </c>
      <c r="G106" s="128" t="str">
        <f t="shared" si="11"/>
        <v/>
      </c>
      <c r="H106" s="28"/>
      <c r="I106" s="29"/>
      <c r="J106" s="29"/>
      <c r="K106" s="29"/>
      <c r="L106" s="29"/>
      <c r="M106" s="29"/>
      <c r="O106" s="70" t="str">
        <f t="shared" si="7"/>
        <v/>
      </c>
      <c r="R106" t="str">
        <f t="shared" si="8"/>
        <v/>
      </c>
      <c r="S106" t="str">
        <f t="shared" si="9"/>
        <v/>
      </c>
      <c r="T106" t="str">
        <f t="shared" si="10"/>
        <v/>
      </c>
    </row>
    <row r="107" spans="1:20">
      <c r="A107" s="152">
        <f t="shared" si="12"/>
        <v>99</v>
      </c>
      <c r="B107" s="34"/>
      <c r="C107" s="39"/>
      <c r="D107" s="33"/>
      <c r="E107" s="137"/>
      <c r="F107" s="152" t="str">
        <f>IF(ISERROR(VLOOKUP(MATCH($B107,#REF!,1),#REF!,3)),"",VLOOKUP(MATCH($B107,#REF!,1),#REF!,3))</f>
        <v/>
      </c>
      <c r="G107" s="128" t="str">
        <f t="shared" si="11"/>
        <v/>
      </c>
      <c r="H107" s="28"/>
      <c r="I107" s="29"/>
      <c r="J107" s="29"/>
      <c r="K107" s="29"/>
      <c r="L107" s="29"/>
      <c r="M107" s="29"/>
      <c r="O107" s="70" t="str">
        <f t="shared" si="7"/>
        <v/>
      </c>
      <c r="R107" t="str">
        <f t="shared" si="8"/>
        <v/>
      </c>
      <c r="S107" t="str">
        <f t="shared" si="9"/>
        <v/>
      </c>
      <c r="T107" t="str">
        <f t="shared" si="10"/>
        <v/>
      </c>
    </row>
    <row r="108" spans="1:20">
      <c r="A108" s="153">
        <f t="shared" si="12"/>
        <v>100</v>
      </c>
      <c r="B108" s="41"/>
      <c r="C108" s="42"/>
      <c r="D108" s="43"/>
      <c r="E108" s="140"/>
      <c r="F108" s="155" t="str">
        <f>IF(ISERROR(VLOOKUP(MATCH($B108,#REF!,1),#REF!,3)),"",VLOOKUP(MATCH($B108,#REF!,1),#REF!,3))</f>
        <v/>
      </c>
      <c r="G108" s="129" t="str">
        <f t="shared" si="11"/>
        <v/>
      </c>
      <c r="H108" s="47"/>
      <c r="I108" s="48"/>
      <c r="J108" s="48"/>
      <c r="K108" s="48"/>
      <c r="L108" s="48"/>
      <c r="M108" s="48"/>
      <c r="O108" s="70" t="str">
        <f t="shared" si="7"/>
        <v/>
      </c>
      <c r="R108" t="str">
        <f t="shared" si="8"/>
        <v/>
      </c>
      <c r="S108" t="str">
        <f t="shared" si="9"/>
        <v/>
      </c>
      <c r="T108" t="str">
        <f t="shared" si="10"/>
        <v/>
      </c>
    </row>
    <row r="109" spans="1:20">
      <c r="A109" s="151">
        <f t="shared" si="12"/>
        <v>101</v>
      </c>
      <c r="B109" s="36"/>
      <c r="C109" s="38"/>
      <c r="D109" s="32"/>
      <c r="E109" s="136"/>
      <c r="F109" s="151" t="str">
        <f>IF(ISERROR(VLOOKUP(MATCH($B109,#REF!,1),#REF!,3)),"",VLOOKUP(MATCH($B109,#REF!,1),#REF!,3))</f>
        <v/>
      </c>
      <c r="G109" s="127" t="str">
        <f t="shared" si="11"/>
        <v/>
      </c>
      <c r="H109" s="26"/>
      <c r="I109" s="27"/>
      <c r="J109" s="27"/>
      <c r="K109" s="27"/>
      <c r="L109" s="27"/>
      <c r="M109" s="27"/>
      <c r="O109" s="70" t="str">
        <f t="shared" si="7"/>
        <v/>
      </c>
      <c r="R109" t="str">
        <f t="shared" si="8"/>
        <v/>
      </c>
      <c r="S109" t="str">
        <f t="shared" si="9"/>
        <v/>
      </c>
      <c r="T109" t="str">
        <f t="shared" si="10"/>
        <v/>
      </c>
    </row>
    <row r="110" spans="1:20">
      <c r="A110" s="152">
        <f t="shared" si="12"/>
        <v>102</v>
      </c>
      <c r="B110" s="34"/>
      <c r="C110" s="39"/>
      <c r="D110" s="33"/>
      <c r="E110" s="137"/>
      <c r="F110" s="152" t="str">
        <f>IF(ISERROR(VLOOKUP(MATCH($B110,#REF!,1),#REF!,3)),"",VLOOKUP(MATCH($B110,#REF!,1),#REF!,3))</f>
        <v/>
      </c>
      <c r="G110" s="128" t="str">
        <f t="shared" si="11"/>
        <v/>
      </c>
      <c r="H110" s="28"/>
      <c r="I110" s="29"/>
      <c r="J110" s="29"/>
      <c r="K110" s="29"/>
      <c r="L110" s="29"/>
      <c r="M110" s="29"/>
      <c r="O110" s="70" t="str">
        <f t="shared" si="7"/>
        <v/>
      </c>
      <c r="R110" t="str">
        <f t="shared" si="8"/>
        <v/>
      </c>
      <c r="S110" t="str">
        <f t="shared" si="9"/>
        <v/>
      </c>
      <c r="T110" t="str">
        <f t="shared" si="10"/>
        <v/>
      </c>
    </row>
    <row r="111" spans="1:20">
      <c r="A111" s="152">
        <f t="shared" si="12"/>
        <v>103</v>
      </c>
      <c r="B111" s="34"/>
      <c r="C111" s="39"/>
      <c r="D111" s="33"/>
      <c r="E111" s="137"/>
      <c r="F111" s="152" t="str">
        <f>IF(ISERROR(VLOOKUP(MATCH($B111,#REF!,1),#REF!,3)),"",VLOOKUP(MATCH($B111,#REF!,1),#REF!,3))</f>
        <v/>
      </c>
      <c r="G111" s="128" t="str">
        <f t="shared" si="11"/>
        <v/>
      </c>
      <c r="H111" s="28"/>
      <c r="I111" s="29"/>
      <c r="J111" s="29"/>
      <c r="K111" s="29"/>
      <c r="L111" s="29"/>
      <c r="M111" s="29"/>
      <c r="O111" s="70" t="str">
        <f t="shared" si="7"/>
        <v/>
      </c>
      <c r="R111" t="str">
        <f t="shared" si="8"/>
        <v/>
      </c>
      <c r="S111" t="str">
        <f t="shared" si="9"/>
        <v/>
      </c>
      <c r="T111" t="str">
        <f t="shared" si="10"/>
        <v/>
      </c>
    </row>
    <row r="112" spans="1:20">
      <c r="A112" s="152">
        <f t="shared" si="12"/>
        <v>104</v>
      </c>
      <c r="B112" s="34"/>
      <c r="C112" s="39"/>
      <c r="D112" s="33"/>
      <c r="E112" s="137"/>
      <c r="F112" s="152" t="str">
        <f>IF(ISERROR(VLOOKUP(MATCH($B112,#REF!,1),#REF!,3)),"",VLOOKUP(MATCH($B112,#REF!,1),#REF!,3))</f>
        <v/>
      </c>
      <c r="G112" s="128" t="str">
        <f t="shared" si="11"/>
        <v/>
      </c>
      <c r="H112" s="28"/>
      <c r="I112" s="29"/>
      <c r="J112" s="29"/>
      <c r="K112" s="29"/>
      <c r="L112" s="29"/>
      <c r="M112" s="29"/>
      <c r="O112" s="70" t="str">
        <f t="shared" si="7"/>
        <v/>
      </c>
      <c r="R112" t="str">
        <f t="shared" si="8"/>
        <v/>
      </c>
      <c r="S112" t="str">
        <f t="shared" si="9"/>
        <v/>
      </c>
      <c r="T112" t="str">
        <f t="shared" si="10"/>
        <v/>
      </c>
    </row>
    <row r="113" spans="1:20">
      <c r="A113" s="152">
        <f t="shared" si="12"/>
        <v>105</v>
      </c>
      <c r="B113" s="34"/>
      <c r="C113" s="39"/>
      <c r="D113" s="33"/>
      <c r="E113" s="137"/>
      <c r="F113" s="152" t="str">
        <f>IF(ISERROR(VLOOKUP(MATCH($B113,#REF!,1),#REF!,3)),"",VLOOKUP(MATCH($B113,#REF!,1),#REF!,3))</f>
        <v/>
      </c>
      <c r="G113" s="128" t="str">
        <f t="shared" si="11"/>
        <v/>
      </c>
      <c r="H113" s="28"/>
      <c r="I113" s="29"/>
      <c r="J113" s="29"/>
      <c r="K113" s="29"/>
      <c r="L113" s="29"/>
      <c r="M113" s="29"/>
      <c r="O113" s="70" t="str">
        <f t="shared" si="7"/>
        <v/>
      </c>
      <c r="R113" t="str">
        <f t="shared" si="8"/>
        <v/>
      </c>
      <c r="S113" t="str">
        <f t="shared" si="9"/>
        <v/>
      </c>
      <c r="T113" t="str">
        <f t="shared" si="10"/>
        <v/>
      </c>
    </row>
    <row r="114" spans="1:20">
      <c r="A114" s="152">
        <f t="shared" si="12"/>
        <v>106</v>
      </c>
      <c r="B114" s="34"/>
      <c r="C114" s="39"/>
      <c r="D114" s="33"/>
      <c r="E114" s="137"/>
      <c r="F114" s="152" t="str">
        <f>IF(ISERROR(VLOOKUP(MATCH($B114,#REF!,1),#REF!,3)),"",VLOOKUP(MATCH($B114,#REF!,1),#REF!,3))</f>
        <v/>
      </c>
      <c r="G114" s="128" t="str">
        <f t="shared" si="11"/>
        <v/>
      </c>
      <c r="H114" s="28"/>
      <c r="I114" s="29"/>
      <c r="J114" s="29"/>
      <c r="K114" s="29"/>
      <c r="L114" s="29"/>
      <c r="M114" s="29"/>
      <c r="O114" s="70" t="str">
        <f t="shared" si="7"/>
        <v/>
      </c>
      <c r="R114" t="str">
        <f t="shared" si="8"/>
        <v/>
      </c>
      <c r="S114" t="str">
        <f t="shared" si="9"/>
        <v/>
      </c>
      <c r="T114" t="str">
        <f t="shared" si="10"/>
        <v/>
      </c>
    </row>
    <row r="115" spans="1:20">
      <c r="A115" s="152">
        <f t="shared" si="12"/>
        <v>107</v>
      </c>
      <c r="B115" s="34"/>
      <c r="C115" s="39"/>
      <c r="D115" s="33"/>
      <c r="E115" s="137"/>
      <c r="F115" s="152" t="str">
        <f>IF(ISERROR(VLOOKUP(MATCH($B115,#REF!,1),#REF!,3)),"",VLOOKUP(MATCH($B115,#REF!,1),#REF!,3))</f>
        <v/>
      </c>
      <c r="G115" s="128" t="str">
        <f t="shared" si="11"/>
        <v/>
      </c>
      <c r="H115" s="28"/>
      <c r="I115" s="29"/>
      <c r="J115" s="29"/>
      <c r="K115" s="29"/>
      <c r="L115" s="29"/>
      <c r="M115" s="29"/>
      <c r="O115" s="70" t="str">
        <f t="shared" si="7"/>
        <v/>
      </c>
      <c r="R115" t="str">
        <f t="shared" si="8"/>
        <v/>
      </c>
      <c r="S115" t="str">
        <f t="shared" si="9"/>
        <v/>
      </c>
      <c r="T115" t="str">
        <f t="shared" si="10"/>
        <v/>
      </c>
    </row>
    <row r="116" spans="1:20">
      <c r="A116" s="152">
        <f t="shared" si="12"/>
        <v>108</v>
      </c>
      <c r="B116" s="34"/>
      <c r="C116" s="39"/>
      <c r="D116" s="33"/>
      <c r="E116" s="137"/>
      <c r="F116" s="152" t="str">
        <f>IF(ISERROR(VLOOKUP(MATCH($B116,#REF!,1),#REF!,3)),"",VLOOKUP(MATCH($B116,#REF!,1),#REF!,3))</f>
        <v/>
      </c>
      <c r="G116" s="128" t="str">
        <f t="shared" si="11"/>
        <v/>
      </c>
      <c r="H116" s="28"/>
      <c r="I116" s="29"/>
      <c r="J116" s="29"/>
      <c r="K116" s="29"/>
      <c r="L116" s="29"/>
      <c r="M116" s="29"/>
      <c r="O116" s="70" t="str">
        <f t="shared" si="7"/>
        <v/>
      </c>
      <c r="R116" t="str">
        <f t="shared" si="8"/>
        <v/>
      </c>
      <c r="S116" t="str">
        <f t="shared" si="9"/>
        <v/>
      </c>
      <c r="T116" t="str">
        <f t="shared" si="10"/>
        <v/>
      </c>
    </row>
    <row r="117" spans="1:20">
      <c r="A117" s="152">
        <f t="shared" si="12"/>
        <v>109</v>
      </c>
      <c r="B117" s="34"/>
      <c r="C117" s="39"/>
      <c r="D117" s="33"/>
      <c r="E117" s="137"/>
      <c r="F117" s="152" t="str">
        <f>IF(ISERROR(VLOOKUP(MATCH($B117,#REF!,1),#REF!,3)),"",VLOOKUP(MATCH($B117,#REF!,1),#REF!,3))</f>
        <v/>
      </c>
      <c r="G117" s="128" t="str">
        <f t="shared" si="11"/>
        <v/>
      </c>
      <c r="H117" s="28"/>
      <c r="I117" s="29"/>
      <c r="J117" s="29"/>
      <c r="K117" s="29"/>
      <c r="L117" s="29"/>
      <c r="M117" s="29"/>
      <c r="O117" s="70" t="str">
        <f t="shared" si="7"/>
        <v/>
      </c>
      <c r="R117" t="str">
        <f t="shared" si="8"/>
        <v/>
      </c>
      <c r="S117" t="str">
        <f t="shared" si="9"/>
        <v/>
      </c>
      <c r="T117" t="str">
        <f t="shared" si="10"/>
        <v/>
      </c>
    </row>
    <row r="118" spans="1:20">
      <c r="A118" s="153">
        <f t="shared" si="12"/>
        <v>110</v>
      </c>
      <c r="B118" s="37"/>
      <c r="C118" s="40"/>
      <c r="D118" s="35"/>
      <c r="E118" s="138"/>
      <c r="F118" s="153" t="str">
        <f>IF(ISERROR(VLOOKUP(MATCH($B118,#REF!,1),#REF!,3)),"",VLOOKUP(MATCH($B118,#REF!,1),#REF!,3))</f>
        <v/>
      </c>
      <c r="G118" s="131" t="str">
        <f t="shared" si="11"/>
        <v/>
      </c>
      <c r="H118" s="51"/>
      <c r="I118" s="52"/>
      <c r="J118" s="52"/>
      <c r="K118" s="52"/>
      <c r="L118" s="52"/>
      <c r="M118" s="52"/>
      <c r="O118" s="70" t="str">
        <f t="shared" si="7"/>
        <v/>
      </c>
      <c r="R118" t="str">
        <f t="shared" si="8"/>
        <v/>
      </c>
      <c r="S118" t="str">
        <f t="shared" si="9"/>
        <v/>
      </c>
      <c r="T118" t="str">
        <f t="shared" si="10"/>
        <v/>
      </c>
    </row>
    <row r="119" spans="1:20">
      <c r="A119" s="151">
        <f t="shared" si="12"/>
        <v>111</v>
      </c>
      <c r="B119" s="44"/>
      <c r="C119" s="45"/>
      <c r="D119" s="46"/>
      <c r="E119" s="139"/>
      <c r="F119" s="154" t="str">
        <f>IF(ISERROR(VLOOKUP(MATCH($B119,#REF!,1),#REF!,3)),"",VLOOKUP(MATCH($B119,#REF!,1),#REF!,3))</f>
        <v/>
      </c>
      <c r="G119" s="130" t="str">
        <f t="shared" si="11"/>
        <v/>
      </c>
      <c r="H119" s="49"/>
      <c r="I119" s="50"/>
      <c r="J119" s="50"/>
      <c r="K119" s="50"/>
      <c r="L119" s="50"/>
      <c r="M119" s="50"/>
      <c r="O119" s="70" t="str">
        <f t="shared" si="7"/>
        <v/>
      </c>
      <c r="R119" t="str">
        <f t="shared" si="8"/>
        <v/>
      </c>
      <c r="S119" t="str">
        <f t="shared" si="9"/>
        <v/>
      </c>
      <c r="T119" t="str">
        <f t="shared" si="10"/>
        <v/>
      </c>
    </row>
    <row r="120" spans="1:20">
      <c r="A120" s="152">
        <f t="shared" si="12"/>
        <v>112</v>
      </c>
      <c r="B120" s="34"/>
      <c r="C120" s="39"/>
      <c r="D120" s="33"/>
      <c r="E120" s="137"/>
      <c r="F120" s="152" t="str">
        <f>IF(ISERROR(VLOOKUP(MATCH($B120,#REF!,1),#REF!,3)),"",VLOOKUP(MATCH($B120,#REF!,1),#REF!,3))</f>
        <v/>
      </c>
      <c r="G120" s="128" t="str">
        <f t="shared" si="11"/>
        <v/>
      </c>
      <c r="H120" s="28"/>
      <c r="I120" s="29"/>
      <c r="J120" s="29"/>
      <c r="K120" s="29"/>
      <c r="L120" s="29"/>
      <c r="M120" s="29"/>
      <c r="O120" s="70" t="str">
        <f t="shared" si="7"/>
        <v/>
      </c>
      <c r="R120" t="str">
        <f t="shared" si="8"/>
        <v/>
      </c>
      <c r="S120" t="str">
        <f t="shared" si="9"/>
        <v/>
      </c>
      <c r="T120" t="str">
        <f t="shared" si="10"/>
        <v/>
      </c>
    </row>
    <row r="121" spans="1:20">
      <c r="A121" s="152">
        <f t="shared" si="12"/>
        <v>113</v>
      </c>
      <c r="B121" s="34"/>
      <c r="C121" s="39"/>
      <c r="D121" s="33"/>
      <c r="E121" s="137"/>
      <c r="F121" s="152" t="str">
        <f>IF(ISERROR(VLOOKUP(MATCH($B121,#REF!,1),#REF!,3)),"",VLOOKUP(MATCH($B121,#REF!,1),#REF!,3))</f>
        <v/>
      </c>
      <c r="G121" s="128" t="str">
        <f t="shared" si="11"/>
        <v/>
      </c>
      <c r="H121" s="28"/>
      <c r="I121" s="29"/>
      <c r="J121" s="29"/>
      <c r="K121" s="29"/>
      <c r="L121" s="29"/>
      <c r="M121" s="29"/>
      <c r="O121" s="70" t="str">
        <f t="shared" si="7"/>
        <v/>
      </c>
      <c r="R121" t="str">
        <f t="shared" si="8"/>
        <v/>
      </c>
      <c r="S121" t="str">
        <f t="shared" si="9"/>
        <v/>
      </c>
      <c r="T121" t="str">
        <f t="shared" si="10"/>
        <v/>
      </c>
    </row>
    <row r="122" spans="1:20">
      <c r="A122" s="152">
        <f t="shared" si="12"/>
        <v>114</v>
      </c>
      <c r="B122" s="34"/>
      <c r="C122" s="39"/>
      <c r="D122" s="33"/>
      <c r="E122" s="137"/>
      <c r="F122" s="152" t="str">
        <f>IF(ISERROR(VLOOKUP(MATCH($B122,#REF!,1),#REF!,3)),"",VLOOKUP(MATCH($B122,#REF!,1),#REF!,3))</f>
        <v/>
      </c>
      <c r="G122" s="128" t="str">
        <f t="shared" si="11"/>
        <v/>
      </c>
      <c r="H122" s="28"/>
      <c r="I122" s="29"/>
      <c r="J122" s="29"/>
      <c r="K122" s="29"/>
      <c r="L122" s="29"/>
      <c r="M122" s="29"/>
      <c r="O122" s="70" t="str">
        <f t="shared" si="7"/>
        <v/>
      </c>
      <c r="R122" t="str">
        <f t="shared" si="8"/>
        <v/>
      </c>
      <c r="S122" t="str">
        <f t="shared" si="9"/>
        <v/>
      </c>
      <c r="T122" t="str">
        <f t="shared" si="10"/>
        <v/>
      </c>
    </row>
    <row r="123" spans="1:20">
      <c r="A123" s="152">
        <f t="shared" si="12"/>
        <v>115</v>
      </c>
      <c r="B123" s="34"/>
      <c r="C123" s="39"/>
      <c r="D123" s="33"/>
      <c r="E123" s="137"/>
      <c r="F123" s="152" t="str">
        <f>IF(ISERROR(VLOOKUP(MATCH($B123,#REF!,1),#REF!,3)),"",VLOOKUP(MATCH($B123,#REF!,1),#REF!,3))</f>
        <v/>
      </c>
      <c r="G123" s="128" t="str">
        <f t="shared" si="11"/>
        <v/>
      </c>
      <c r="H123" s="28"/>
      <c r="I123" s="29"/>
      <c r="J123" s="29"/>
      <c r="K123" s="29"/>
      <c r="L123" s="29"/>
      <c r="M123" s="29"/>
      <c r="O123" s="70" t="str">
        <f t="shared" si="7"/>
        <v/>
      </c>
      <c r="R123" t="str">
        <f t="shared" si="8"/>
        <v/>
      </c>
      <c r="S123" t="str">
        <f t="shared" si="9"/>
        <v/>
      </c>
      <c r="T123" t="str">
        <f t="shared" si="10"/>
        <v/>
      </c>
    </row>
    <row r="124" spans="1:20">
      <c r="A124" s="152">
        <f t="shared" si="12"/>
        <v>116</v>
      </c>
      <c r="B124" s="34"/>
      <c r="C124" s="39"/>
      <c r="D124" s="33"/>
      <c r="E124" s="137"/>
      <c r="F124" s="152" t="str">
        <f>IF(ISERROR(VLOOKUP(MATCH($B124,#REF!,1),#REF!,3)),"",VLOOKUP(MATCH($B124,#REF!,1),#REF!,3))</f>
        <v/>
      </c>
      <c r="G124" s="128" t="str">
        <f t="shared" si="11"/>
        <v/>
      </c>
      <c r="H124" s="28"/>
      <c r="I124" s="29"/>
      <c r="J124" s="29"/>
      <c r="K124" s="29"/>
      <c r="L124" s="29"/>
      <c r="M124" s="29"/>
      <c r="O124" s="70" t="str">
        <f t="shared" si="7"/>
        <v/>
      </c>
      <c r="R124" t="str">
        <f t="shared" si="8"/>
        <v/>
      </c>
      <c r="S124" t="str">
        <f t="shared" si="9"/>
        <v/>
      </c>
      <c r="T124" t="str">
        <f t="shared" si="10"/>
        <v/>
      </c>
    </row>
    <row r="125" spans="1:20">
      <c r="A125" s="152">
        <f t="shared" si="12"/>
        <v>117</v>
      </c>
      <c r="B125" s="34"/>
      <c r="C125" s="39"/>
      <c r="D125" s="33"/>
      <c r="E125" s="137"/>
      <c r="F125" s="152" t="str">
        <f>IF(ISERROR(VLOOKUP(MATCH($B125,#REF!,1),#REF!,3)),"",VLOOKUP(MATCH($B125,#REF!,1),#REF!,3))</f>
        <v/>
      </c>
      <c r="G125" s="128" t="str">
        <f t="shared" si="11"/>
        <v/>
      </c>
      <c r="H125" s="28"/>
      <c r="I125" s="29"/>
      <c r="J125" s="29"/>
      <c r="K125" s="29"/>
      <c r="L125" s="29"/>
      <c r="M125" s="29"/>
      <c r="O125" s="70" t="str">
        <f t="shared" si="7"/>
        <v/>
      </c>
      <c r="R125" t="str">
        <f t="shared" si="8"/>
        <v/>
      </c>
      <c r="S125" t="str">
        <f t="shared" si="9"/>
        <v/>
      </c>
      <c r="T125" t="str">
        <f t="shared" si="10"/>
        <v/>
      </c>
    </row>
    <row r="126" spans="1:20">
      <c r="A126" s="152">
        <f t="shared" si="12"/>
        <v>118</v>
      </c>
      <c r="B126" s="34"/>
      <c r="C126" s="39"/>
      <c r="D126" s="33"/>
      <c r="E126" s="137"/>
      <c r="F126" s="152" t="str">
        <f>IF(ISERROR(VLOOKUP(MATCH($B126,#REF!,1),#REF!,3)),"",VLOOKUP(MATCH($B126,#REF!,1),#REF!,3))</f>
        <v/>
      </c>
      <c r="G126" s="128" t="str">
        <f t="shared" si="11"/>
        <v/>
      </c>
      <c r="H126" s="28"/>
      <c r="I126" s="29"/>
      <c r="J126" s="29"/>
      <c r="K126" s="29"/>
      <c r="L126" s="29"/>
      <c r="M126" s="29"/>
      <c r="O126" s="70" t="str">
        <f t="shared" si="7"/>
        <v/>
      </c>
      <c r="R126" t="str">
        <f t="shared" si="8"/>
        <v/>
      </c>
      <c r="S126" t="str">
        <f t="shared" si="9"/>
        <v/>
      </c>
      <c r="T126" t="str">
        <f t="shared" si="10"/>
        <v/>
      </c>
    </row>
    <row r="127" spans="1:20">
      <c r="A127" s="152">
        <f t="shared" si="12"/>
        <v>119</v>
      </c>
      <c r="B127" s="34"/>
      <c r="C127" s="39"/>
      <c r="D127" s="33"/>
      <c r="E127" s="137"/>
      <c r="F127" s="152" t="str">
        <f>IF(ISERROR(VLOOKUP(MATCH($B127,#REF!,1),#REF!,3)),"",VLOOKUP(MATCH($B127,#REF!,1),#REF!,3))</f>
        <v/>
      </c>
      <c r="G127" s="128" t="str">
        <f t="shared" si="11"/>
        <v/>
      </c>
      <c r="H127" s="28"/>
      <c r="I127" s="29"/>
      <c r="J127" s="29"/>
      <c r="K127" s="29"/>
      <c r="L127" s="29"/>
      <c r="M127" s="29"/>
      <c r="O127" s="70" t="str">
        <f t="shared" si="7"/>
        <v/>
      </c>
      <c r="R127" t="str">
        <f t="shared" si="8"/>
        <v/>
      </c>
      <c r="S127" t="str">
        <f t="shared" si="9"/>
        <v/>
      </c>
      <c r="T127" t="str">
        <f t="shared" si="10"/>
        <v/>
      </c>
    </row>
    <row r="128" spans="1:20">
      <c r="A128" s="153">
        <f t="shared" si="12"/>
        <v>120</v>
      </c>
      <c r="B128" s="41"/>
      <c r="C128" s="42"/>
      <c r="D128" s="43"/>
      <c r="E128" s="140"/>
      <c r="F128" s="155" t="str">
        <f>IF(ISERROR(VLOOKUP(MATCH($B128,#REF!,1),#REF!,3)),"",VLOOKUP(MATCH($B128,#REF!,1),#REF!,3))</f>
        <v/>
      </c>
      <c r="G128" s="129" t="str">
        <f t="shared" si="11"/>
        <v/>
      </c>
      <c r="H128" s="47"/>
      <c r="I128" s="48"/>
      <c r="J128" s="48"/>
      <c r="K128" s="48"/>
      <c r="L128" s="48"/>
      <c r="M128" s="48"/>
      <c r="O128" s="70" t="str">
        <f t="shared" si="7"/>
        <v/>
      </c>
      <c r="R128" t="str">
        <f t="shared" si="8"/>
        <v/>
      </c>
      <c r="S128" t="str">
        <f t="shared" si="9"/>
        <v/>
      </c>
      <c r="T128" t="str">
        <f t="shared" si="10"/>
        <v/>
      </c>
    </row>
    <row r="129" spans="1:20">
      <c r="A129" s="151">
        <f t="shared" si="12"/>
        <v>121</v>
      </c>
      <c r="B129" s="36"/>
      <c r="C129" s="38"/>
      <c r="D129" s="32"/>
      <c r="E129" s="136"/>
      <c r="F129" s="151" t="str">
        <f>IF(ISERROR(VLOOKUP(MATCH($B129,#REF!,1),#REF!,3)),"",VLOOKUP(MATCH($B129,#REF!,1),#REF!,3))</f>
        <v/>
      </c>
      <c r="G129" s="127" t="str">
        <f t="shared" si="11"/>
        <v/>
      </c>
      <c r="H129" s="26"/>
      <c r="I129" s="27"/>
      <c r="J129" s="27"/>
      <c r="K129" s="27"/>
      <c r="L129" s="27"/>
      <c r="M129" s="27"/>
      <c r="O129" s="70" t="str">
        <f t="shared" si="7"/>
        <v/>
      </c>
      <c r="R129" t="str">
        <f t="shared" si="8"/>
        <v/>
      </c>
      <c r="S129" t="str">
        <f t="shared" si="9"/>
        <v/>
      </c>
      <c r="T129" t="str">
        <f t="shared" si="10"/>
        <v/>
      </c>
    </row>
    <row r="130" spans="1:20">
      <c r="A130" s="152">
        <f t="shared" si="12"/>
        <v>122</v>
      </c>
      <c r="B130" s="34"/>
      <c r="C130" s="39"/>
      <c r="D130" s="33"/>
      <c r="E130" s="137"/>
      <c r="F130" s="152" t="str">
        <f>IF(ISERROR(VLOOKUP(MATCH($B130,#REF!,1),#REF!,3)),"",VLOOKUP(MATCH($B130,#REF!,1),#REF!,3))</f>
        <v/>
      </c>
      <c r="G130" s="128" t="str">
        <f t="shared" si="11"/>
        <v/>
      </c>
      <c r="H130" s="28"/>
      <c r="I130" s="29"/>
      <c r="J130" s="29"/>
      <c r="K130" s="29"/>
      <c r="L130" s="29"/>
      <c r="M130" s="29"/>
      <c r="O130" s="70" t="str">
        <f t="shared" si="7"/>
        <v/>
      </c>
      <c r="R130" t="str">
        <f t="shared" si="8"/>
        <v/>
      </c>
      <c r="S130" t="str">
        <f t="shared" si="9"/>
        <v/>
      </c>
      <c r="T130" t="str">
        <f t="shared" si="10"/>
        <v/>
      </c>
    </row>
    <row r="131" spans="1:20">
      <c r="A131" s="152">
        <f t="shared" si="12"/>
        <v>123</v>
      </c>
      <c r="B131" s="34"/>
      <c r="C131" s="39"/>
      <c r="D131" s="33"/>
      <c r="E131" s="137"/>
      <c r="F131" s="152" t="str">
        <f>IF(ISERROR(VLOOKUP(MATCH($B131,#REF!,1),#REF!,3)),"",VLOOKUP(MATCH($B131,#REF!,1),#REF!,3))</f>
        <v/>
      </c>
      <c r="G131" s="128" t="str">
        <f t="shared" si="11"/>
        <v/>
      </c>
      <c r="H131" s="28"/>
      <c r="I131" s="29"/>
      <c r="J131" s="29"/>
      <c r="K131" s="29"/>
      <c r="L131" s="29"/>
      <c r="M131" s="29"/>
      <c r="O131" s="70" t="str">
        <f t="shared" si="7"/>
        <v/>
      </c>
      <c r="R131" t="str">
        <f t="shared" si="8"/>
        <v/>
      </c>
      <c r="S131" t="str">
        <f t="shared" si="9"/>
        <v/>
      </c>
      <c r="T131" t="str">
        <f t="shared" si="10"/>
        <v/>
      </c>
    </row>
    <row r="132" spans="1:20">
      <c r="A132" s="152">
        <f t="shared" si="12"/>
        <v>124</v>
      </c>
      <c r="B132" s="34"/>
      <c r="C132" s="39"/>
      <c r="D132" s="33"/>
      <c r="E132" s="137"/>
      <c r="F132" s="152" t="str">
        <f>IF(ISERROR(VLOOKUP(MATCH($B132,#REF!,1),#REF!,3)),"",VLOOKUP(MATCH($B132,#REF!,1),#REF!,3))</f>
        <v/>
      </c>
      <c r="G132" s="128" t="str">
        <f t="shared" si="11"/>
        <v/>
      </c>
      <c r="H132" s="28"/>
      <c r="I132" s="29"/>
      <c r="J132" s="29"/>
      <c r="K132" s="29"/>
      <c r="L132" s="29"/>
      <c r="M132" s="29"/>
      <c r="O132" s="70" t="str">
        <f t="shared" si="7"/>
        <v/>
      </c>
      <c r="R132" t="str">
        <f t="shared" si="8"/>
        <v/>
      </c>
      <c r="S132" t="str">
        <f t="shared" si="9"/>
        <v/>
      </c>
      <c r="T132" t="str">
        <f t="shared" si="10"/>
        <v/>
      </c>
    </row>
    <row r="133" spans="1:20">
      <c r="A133" s="152">
        <f t="shared" si="12"/>
        <v>125</v>
      </c>
      <c r="B133" s="34"/>
      <c r="C133" s="39"/>
      <c r="D133" s="33"/>
      <c r="E133" s="137"/>
      <c r="F133" s="152" t="str">
        <f>IF(ISERROR(VLOOKUP(MATCH($B133,#REF!,1),#REF!,3)),"",VLOOKUP(MATCH($B133,#REF!,1),#REF!,3))</f>
        <v/>
      </c>
      <c r="G133" s="128" t="str">
        <f t="shared" si="11"/>
        <v/>
      </c>
      <c r="H133" s="28"/>
      <c r="I133" s="29"/>
      <c r="J133" s="29"/>
      <c r="K133" s="29"/>
      <c r="L133" s="29"/>
      <c r="M133" s="29"/>
      <c r="O133" s="70" t="str">
        <f t="shared" si="7"/>
        <v/>
      </c>
      <c r="R133" t="str">
        <f t="shared" si="8"/>
        <v/>
      </c>
      <c r="S133" t="str">
        <f t="shared" si="9"/>
        <v/>
      </c>
      <c r="T133" t="str">
        <f t="shared" si="10"/>
        <v/>
      </c>
    </row>
    <row r="134" spans="1:20">
      <c r="A134" s="152">
        <f t="shared" si="12"/>
        <v>126</v>
      </c>
      <c r="B134" s="34"/>
      <c r="C134" s="39"/>
      <c r="D134" s="33"/>
      <c r="E134" s="137"/>
      <c r="F134" s="152" t="str">
        <f>IF(ISERROR(VLOOKUP(MATCH($B134,#REF!,1),#REF!,3)),"",VLOOKUP(MATCH($B134,#REF!,1),#REF!,3))</f>
        <v/>
      </c>
      <c r="G134" s="128" t="str">
        <f t="shared" si="11"/>
        <v/>
      </c>
      <c r="H134" s="28"/>
      <c r="I134" s="29"/>
      <c r="J134" s="29"/>
      <c r="K134" s="29"/>
      <c r="L134" s="29"/>
      <c r="M134" s="29"/>
      <c r="O134" s="70" t="str">
        <f t="shared" si="7"/>
        <v/>
      </c>
      <c r="R134" t="str">
        <f t="shared" si="8"/>
        <v/>
      </c>
      <c r="S134" t="str">
        <f t="shared" si="9"/>
        <v/>
      </c>
      <c r="T134" t="str">
        <f t="shared" si="10"/>
        <v/>
      </c>
    </row>
    <row r="135" spans="1:20">
      <c r="A135" s="152">
        <f t="shared" si="12"/>
        <v>127</v>
      </c>
      <c r="B135" s="34"/>
      <c r="C135" s="39"/>
      <c r="D135" s="33"/>
      <c r="E135" s="137"/>
      <c r="F135" s="152" t="str">
        <f>IF(ISERROR(VLOOKUP(MATCH($B135,#REF!,1),#REF!,3)),"",VLOOKUP(MATCH($B135,#REF!,1),#REF!,3))</f>
        <v/>
      </c>
      <c r="G135" s="128" t="str">
        <f t="shared" si="11"/>
        <v/>
      </c>
      <c r="H135" s="28"/>
      <c r="I135" s="29"/>
      <c r="J135" s="29"/>
      <c r="K135" s="29"/>
      <c r="L135" s="29"/>
      <c r="M135" s="29"/>
      <c r="O135" s="70" t="str">
        <f t="shared" si="7"/>
        <v/>
      </c>
      <c r="R135" t="str">
        <f t="shared" si="8"/>
        <v/>
      </c>
      <c r="S135" t="str">
        <f t="shared" si="9"/>
        <v/>
      </c>
      <c r="T135" t="str">
        <f t="shared" si="10"/>
        <v/>
      </c>
    </row>
    <row r="136" spans="1:20">
      <c r="A136" s="152">
        <f t="shared" si="12"/>
        <v>128</v>
      </c>
      <c r="B136" s="34"/>
      <c r="C136" s="39"/>
      <c r="D136" s="33"/>
      <c r="E136" s="137"/>
      <c r="F136" s="152" t="str">
        <f>IF(ISERROR(VLOOKUP(MATCH($B136,#REF!,1),#REF!,3)),"",VLOOKUP(MATCH($B136,#REF!,1),#REF!,3))</f>
        <v/>
      </c>
      <c r="G136" s="128" t="str">
        <f t="shared" si="11"/>
        <v/>
      </c>
      <c r="H136" s="28"/>
      <c r="I136" s="29"/>
      <c r="J136" s="29"/>
      <c r="K136" s="29"/>
      <c r="L136" s="29"/>
      <c r="M136" s="29"/>
      <c r="O136" s="70" t="str">
        <f t="shared" ref="O136:O199" si="13">IF(COUNTIF(H136:M136,"○")=0,"",COUNTIF(H136:M136,"○"))</f>
        <v/>
      </c>
      <c r="R136" t="str">
        <f t="shared" si="8"/>
        <v/>
      </c>
      <c r="S136" t="str">
        <f t="shared" si="9"/>
        <v/>
      </c>
      <c r="T136" t="str">
        <f t="shared" si="10"/>
        <v/>
      </c>
    </row>
    <row r="137" spans="1:20">
      <c r="A137" s="152">
        <f t="shared" si="12"/>
        <v>129</v>
      </c>
      <c r="B137" s="34"/>
      <c r="C137" s="39"/>
      <c r="D137" s="33"/>
      <c r="E137" s="137"/>
      <c r="F137" s="152" t="str">
        <f>IF(ISERROR(VLOOKUP(MATCH($B137,#REF!,1),#REF!,3)),"",VLOOKUP(MATCH($B137,#REF!,1),#REF!,3))</f>
        <v/>
      </c>
      <c r="G137" s="128" t="str">
        <f t="shared" si="11"/>
        <v/>
      </c>
      <c r="H137" s="28"/>
      <c r="I137" s="29"/>
      <c r="J137" s="29"/>
      <c r="K137" s="29"/>
      <c r="L137" s="29"/>
      <c r="M137" s="29"/>
      <c r="O137" s="70" t="str">
        <f t="shared" si="13"/>
        <v/>
      </c>
      <c r="R137" t="str">
        <f t="shared" ref="R137:R200" si="14">IF(H137="○","小男走高跳．","")</f>
        <v/>
      </c>
      <c r="S137" t="str">
        <f t="shared" ref="S137:S200" si="15">IF(J137="○","小男走高跳．","")</f>
        <v/>
      </c>
      <c r="T137" t="str">
        <f t="shared" ref="T137:T200" si="16">IF(L137="○","小男ジャベリック．","")</f>
        <v/>
      </c>
    </row>
    <row r="138" spans="1:20">
      <c r="A138" s="153">
        <f t="shared" si="12"/>
        <v>130</v>
      </c>
      <c r="B138" s="37"/>
      <c r="C138" s="40"/>
      <c r="D138" s="35"/>
      <c r="E138" s="138"/>
      <c r="F138" s="153" t="str">
        <f>IF(ISERROR(VLOOKUP(MATCH($B138,#REF!,1),#REF!,3)),"",VLOOKUP(MATCH($B138,#REF!,1),#REF!,3))</f>
        <v/>
      </c>
      <c r="G138" s="131" t="str">
        <f t="shared" ref="G138:G201" si="17">T(R138)&amp;T(S138)&amp;T(T138)</f>
        <v/>
      </c>
      <c r="H138" s="51"/>
      <c r="I138" s="52"/>
      <c r="J138" s="52"/>
      <c r="K138" s="52"/>
      <c r="L138" s="52"/>
      <c r="M138" s="52"/>
      <c r="O138" s="70" t="str">
        <f t="shared" si="13"/>
        <v/>
      </c>
      <c r="R138" t="str">
        <f t="shared" si="14"/>
        <v/>
      </c>
      <c r="S138" t="str">
        <f t="shared" si="15"/>
        <v/>
      </c>
      <c r="T138" t="str">
        <f t="shared" si="16"/>
        <v/>
      </c>
    </row>
    <row r="139" spans="1:20">
      <c r="A139" s="151">
        <f t="shared" ref="A139:A202" si="18">IF(COUNTIF($C$9:$C$208,C139)&gt;=2,$A$221,A138+1)</f>
        <v>131</v>
      </c>
      <c r="B139" s="44"/>
      <c r="C139" s="45"/>
      <c r="D139" s="46"/>
      <c r="E139" s="139"/>
      <c r="F139" s="154" t="str">
        <f>IF(ISERROR(VLOOKUP(MATCH($B139,#REF!,1),#REF!,3)),"",VLOOKUP(MATCH($B139,#REF!,1),#REF!,3))</f>
        <v/>
      </c>
      <c r="G139" s="130" t="str">
        <f t="shared" si="17"/>
        <v/>
      </c>
      <c r="H139" s="49"/>
      <c r="I139" s="50"/>
      <c r="J139" s="50"/>
      <c r="K139" s="50"/>
      <c r="L139" s="50"/>
      <c r="M139" s="50"/>
      <c r="O139" s="70" t="str">
        <f t="shared" si="13"/>
        <v/>
      </c>
      <c r="R139" t="str">
        <f t="shared" si="14"/>
        <v/>
      </c>
      <c r="S139" t="str">
        <f t="shared" si="15"/>
        <v/>
      </c>
      <c r="T139" t="str">
        <f t="shared" si="16"/>
        <v/>
      </c>
    </row>
    <row r="140" spans="1:20">
      <c r="A140" s="152">
        <f t="shared" si="18"/>
        <v>132</v>
      </c>
      <c r="B140" s="34"/>
      <c r="C140" s="39"/>
      <c r="D140" s="33"/>
      <c r="E140" s="137"/>
      <c r="F140" s="152" t="str">
        <f>IF(ISERROR(VLOOKUP(MATCH($B140,#REF!,1),#REF!,3)),"",VLOOKUP(MATCH($B140,#REF!,1),#REF!,3))</f>
        <v/>
      </c>
      <c r="G140" s="128" t="str">
        <f t="shared" si="17"/>
        <v/>
      </c>
      <c r="H140" s="28"/>
      <c r="I140" s="29"/>
      <c r="J140" s="29"/>
      <c r="K140" s="29"/>
      <c r="L140" s="29"/>
      <c r="M140" s="29"/>
      <c r="O140" s="70" t="str">
        <f t="shared" si="13"/>
        <v/>
      </c>
      <c r="R140" t="str">
        <f t="shared" si="14"/>
        <v/>
      </c>
      <c r="S140" t="str">
        <f t="shared" si="15"/>
        <v/>
      </c>
      <c r="T140" t="str">
        <f t="shared" si="16"/>
        <v/>
      </c>
    </row>
    <row r="141" spans="1:20">
      <c r="A141" s="152">
        <f t="shared" si="18"/>
        <v>133</v>
      </c>
      <c r="B141" s="34"/>
      <c r="C141" s="39"/>
      <c r="D141" s="33"/>
      <c r="E141" s="137"/>
      <c r="F141" s="152" t="str">
        <f>IF(ISERROR(VLOOKUP(MATCH($B141,#REF!,1),#REF!,3)),"",VLOOKUP(MATCH($B141,#REF!,1),#REF!,3))</f>
        <v/>
      </c>
      <c r="G141" s="128" t="str">
        <f t="shared" si="17"/>
        <v/>
      </c>
      <c r="H141" s="28"/>
      <c r="I141" s="29"/>
      <c r="J141" s="29"/>
      <c r="K141" s="29"/>
      <c r="L141" s="29"/>
      <c r="M141" s="29"/>
      <c r="O141" s="70" t="str">
        <f t="shared" si="13"/>
        <v/>
      </c>
      <c r="R141" t="str">
        <f t="shared" si="14"/>
        <v/>
      </c>
      <c r="S141" t="str">
        <f t="shared" si="15"/>
        <v/>
      </c>
      <c r="T141" t="str">
        <f t="shared" si="16"/>
        <v/>
      </c>
    </row>
    <row r="142" spans="1:20">
      <c r="A142" s="152">
        <f t="shared" si="18"/>
        <v>134</v>
      </c>
      <c r="B142" s="34"/>
      <c r="C142" s="39"/>
      <c r="D142" s="33"/>
      <c r="E142" s="137"/>
      <c r="F142" s="152" t="str">
        <f>IF(ISERROR(VLOOKUP(MATCH($B142,#REF!,1),#REF!,3)),"",VLOOKUP(MATCH($B142,#REF!,1),#REF!,3))</f>
        <v/>
      </c>
      <c r="G142" s="128" t="str">
        <f t="shared" si="17"/>
        <v/>
      </c>
      <c r="H142" s="28"/>
      <c r="I142" s="29"/>
      <c r="J142" s="29"/>
      <c r="K142" s="29"/>
      <c r="L142" s="29"/>
      <c r="M142" s="29"/>
      <c r="O142" s="70" t="str">
        <f t="shared" si="13"/>
        <v/>
      </c>
      <c r="R142" t="str">
        <f t="shared" si="14"/>
        <v/>
      </c>
      <c r="S142" t="str">
        <f t="shared" si="15"/>
        <v/>
      </c>
      <c r="T142" t="str">
        <f t="shared" si="16"/>
        <v/>
      </c>
    </row>
    <row r="143" spans="1:20">
      <c r="A143" s="152">
        <f t="shared" si="18"/>
        <v>135</v>
      </c>
      <c r="B143" s="34"/>
      <c r="C143" s="39"/>
      <c r="D143" s="33"/>
      <c r="E143" s="137"/>
      <c r="F143" s="152" t="str">
        <f>IF(ISERROR(VLOOKUP(MATCH($B143,#REF!,1),#REF!,3)),"",VLOOKUP(MATCH($B143,#REF!,1),#REF!,3))</f>
        <v/>
      </c>
      <c r="G143" s="128" t="str">
        <f t="shared" si="17"/>
        <v/>
      </c>
      <c r="H143" s="28"/>
      <c r="I143" s="29"/>
      <c r="J143" s="29"/>
      <c r="K143" s="29"/>
      <c r="L143" s="29"/>
      <c r="M143" s="29"/>
      <c r="O143" s="70" t="str">
        <f t="shared" si="13"/>
        <v/>
      </c>
      <c r="R143" t="str">
        <f t="shared" si="14"/>
        <v/>
      </c>
      <c r="S143" t="str">
        <f t="shared" si="15"/>
        <v/>
      </c>
      <c r="T143" t="str">
        <f t="shared" si="16"/>
        <v/>
      </c>
    </row>
    <row r="144" spans="1:20">
      <c r="A144" s="152">
        <f t="shared" si="18"/>
        <v>136</v>
      </c>
      <c r="B144" s="34"/>
      <c r="C144" s="39"/>
      <c r="D144" s="33"/>
      <c r="E144" s="137"/>
      <c r="F144" s="152" t="str">
        <f>IF(ISERROR(VLOOKUP(MATCH($B144,#REF!,1),#REF!,3)),"",VLOOKUP(MATCH($B144,#REF!,1),#REF!,3))</f>
        <v/>
      </c>
      <c r="G144" s="128" t="str">
        <f t="shared" si="17"/>
        <v/>
      </c>
      <c r="H144" s="28"/>
      <c r="I144" s="29"/>
      <c r="J144" s="29"/>
      <c r="K144" s="29"/>
      <c r="L144" s="29"/>
      <c r="M144" s="29"/>
      <c r="O144" s="70" t="str">
        <f t="shared" si="13"/>
        <v/>
      </c>
      <c r="R144" t="str">
        <f t="shared" si="14"/>
        <v/>
      </c>
      <c r="S144" t="str">
        <f t="shared" si="15"/>
        <v/>
      </c>
      <c r="T144" t="str">
        <f t="shared" si="16"/>
        <v/>
      </c>
    </row>
    <row r="145" spans="1:20">
      <c r="A145" s="152">
        <f t="shared" si="18"/>
        <v>137</v>
      </c>
      <c r="B145" s="34"/>
      <c r="C145" s="39"/>
      <c r="D145" s="33"/>
      <c r="E145" s="137"/>
      <c r="F145" s="152" t="str">
        <f>IF(ISERROR(VLOOKUP(MATCH($B145,#REF!,1),#REF!,3)),"",VLOOKUP(MATCH($B145,#REF!,1),#REF!,3))</f>
        <v/>
      </c>
      <c r="G145" s="128" t="str">
        <f t="shared" si="17"/>
        <v/>
      </c>
      <c r="H145" s="28"/>
      <c r="I145" s="29"/>
      <c r="J145" s="29"/>
      <c r="K145" s="29"/>
      <c r="L145" s="29"/>
      <c r="M145" s="29"/>
      <c r="O145" s="70" t="str">
        <f t="shared" si="13"/>
        <v/>
      </c>
      <c r="R145" t="str">
        <f t="shared" si="14"/>
        <v/>
      </c>
      <c r="S145" t="str">
        <f t="shared" si="15"/>
        <v/>
      </c>
      <c r="T145" t="str">
        <f t="shared" si="16"/>
        <v/>
      </c>
    </row>
    <row r="146" spans="1:20">
      <c r="A146" s="152">
        <f t="shared" si="18"/>
        <v>138</v>
      </c>
      <c r="B146" s="34"/>
      <c r="C146" s="39"/>
      <c r="D146" s="33"/>
      <c r="E146" s="137"/>
      <c r="F146" s="152" t="str">
        <f>IF(ISERROR(VLOOKUP(MATCH($B146,#REF!,1),#REF!,3)),"",VLOOKUP(MATCH($B146,#REF!,1),#REF!,3))</f>
        <v/>
      </c>
      <c r="G146" s="128" t="str">
        <f t="shared" si="17"/>
        <v/>
      </c>
      <c r="H146" s="28"/>
      <c r="I146" s="29"/>
      <c r="J146" s="29"/>
      <c r="K146" s="29"/>
      <c r="L146" s="29"/>
      <c r="M146" s="29"/>
      <c r="O146" s="70" t="str">
        <f t="shared" si="13"/>
        <v/>
      </c>
      <c r="R146" t="str">
        <f t="shared" si="14"/>
        <v/>
      </c>
      <c r="S146" t="str">
        <f t="shared" si="15"/>
        <v/>
      </c>
      <c r="T146" t="str">
        <f t="shared" si="16"/>
        <v/>
      </c>
    </row>
    <row r="147" spans="1:20">
      <c r="A147" s="152">
        <f t="shared" si="18"/>
        <v>139</v>
      </c>
      <c r="B147" s="34"/>
      <c r="C147" s="39"/>
      <c r="D147" s="33"/>
      <c r="E147" s="137"/>
      <c r="F147" s="152" t="str">
        <f>IF(ISERROR(VLOOKUP(MATCH($B147,#REF!,1),#REF!,3)),"",VLOOKUP(MATCH($B147,#REF!,1),#REF!,3))</f>
        <v/>
      </c>
      <c r="G147" s="128" t="str">
        <f t="shared" si="17"/>
        <v/>
      </c>
      <c r="H147" s="28"/>
      <c r="I147" s="29"/>
      <c r="J147" s="29"/>
      <c r="K147" s="29"/>
      <c r="L147" s="29"/>
      <c r="M147" s="29"/>
      <c r="O147" s="70" t="str">
        <f t="shared" si="13"/>
        <v/>
      </c>
      <c r="R147" t="str">
        <f t="shared" si="14"/>
        <v/>
      </c>
      <c r="S147" t="str">
        <f t="shared" si="15"/>
        <v/>
      </c>
      <c r="T147" t="str">
        <f t="shared" si="16"/>
        <v/>
      </c>
    </row>
    <row r="148" spans="1:20">
      <c r="A148" s="153">
        <f t="shared" si="18"/>
        <v>140</v>
      </c>
      <c r="B148" s="41"/>
      <c r="C148" s="42"/>
      <c r="D148" s="43"/>
      <c r="E148" s="140"/>
      <c r="F148" s="155" t="str">
        <f>IF(ISERROR(VLOOKUP(MATCH($B148,#REF!,1),#REF!,3)),"",VLOOKUP(MATCH($B148,#REF!,1),#REF!,3))</f>
        <v/>
      </c>
      <c r="G148" s="129" t="str">
        <f t="shared" si="17"/>
        <v/>
      </c>
      <c r="H148" s="47"/>
      <c r="I148" s="48"/>
      <c r="J148" s="48"/>
      <c r="K148" s="48"/>
      <c r="L148" s="48"/>
      <c r="M148" s="48"/>
      <c r="O148" s="70" t="str">
        <f t="shared" si="13"/>
        <v/>
      </c>
      <c r="R148" t="str">
        <f t="shared" si="14"/>
        <v/>
      </c>
      <c r="S148" t="str">
        <f t="shared" si="15"/>
        <v/>
      </c>
      <c r="T148" t="str">
        <f t="shared" si="16"/>
        <v/>
      </c>
    </row>
    <row r="149" spans="1:20">
      <c r="A149" s="151">
        <f t="shared" si="18"/>
        <v>141</v>
      </c>
      <c r="B149" s="36"/>
      <c r="C149" s="38"/>
      <c r="D149" s="32"/>
      <c r="E149" s="136"/>
      <c r="F149" s="151" t="str">
        <f>IF(ISERROR(VLOOKUP(MATCH($B149,#REF!,1),#REF!,3)),"",VLOOKUP(MATCH($B149,#REF!,1),#REF!,3))</f>
        <v/>
      </c>
      <c r="G149" s="127" t="str">
        <f t="shared" si="17"/>
        <v/>
      </c>
      <c r="H149" s="26"/>
      <c r="I149" s="27"/>
      <c r="J149" s="27"/>
      <c r="K149" s="27"/>
      <c r="L149" s="27"/>
      <c r="M149" s="27"/>
      <c r="O149" s="70" t="str">
        <f t="shared" si="13"/>
        <v/>
      </c>
      <c r="R149" t="str">
        <f t="shared" si="14"/>
        <v/>
      </c>
      <c r="S149" t="str">
        <f t="shared" si="15"/>
        <v/>
      </c>
      <c r="T149" t="str">
        <f t="shared" si="16"/>
        <v/>
      </c>
    </row>
    <row r="150" spans="1:20">
      <c r="A150" s="152">
        <f t="shared" si="18"/>
        <v>142</v>
      </c>
      <c r="B150" s="34"/>
      <c r="C150" s="39"/>
      <c r="D150" s="33"/>
      <c r="E150" s="137"/>
      <c r="F150" s="152" t="str">
        <f>IF(ISERROR(VLOOKUP(MATCH($B150,#REF!,1),#REF!,3)),"",VLOOKUP(MATCH($B150,#REF!,1),#REF!,3))</f>
        <v/>
      </c>
      <c r="G150" s="128" t="str">
        <f t="shared" si="17"/>
        <v/>
      </c>
      <c r="H150" s="28"/>
      <c r="I150" s="29"/>
      <c r="J150" s="29"/>
      <c r="K150" s="29"/>
      <c r="L150" s="29"/>
      <c r="M150" s="29"/>
      <c r="O150" s="70" t="str">
        <f t="shared" si="13"/>
        <v/>
      </c>
      <c r="R150" t="str">
        <f t="shared" si="14"/>
        <v/>
      </c>
      <c r="S150" t="str">
        <f t="shared" si="15"/>
        <v/>
      </c>
      <c r="T150" t="str">
        <f t="shared" si="16"/>
        <v/>
      </c>
    </row>
    <row r="151" spans="1:20">
      <c r="A151" s="152">
        <f t="shared" si="18"/>
        <v>143</v>
      </c>
      <c r="B151" s="34"/>
      <c r="C151" s="39"/>
      <c r="D151" s="33"/>
      <c r="E151" s="137"/>
      <c r="F151" s="152" t="str">
        <f>IF(ISERROR(VLOOKUP(MATCH($B151,#REF!,1),#REF!,3)),"",VLOOKUP(MATCH($B151,#REF!,1),#REF!,3))</f>
        <v/>
      </c>
      <c r="G151" s="128" t="str">
        <f t="shared" si="17"/>
        <v/>
      </c>
      <c r="H151" s="28"/>
      <c r="I151" s="29"/>
      <c r="J151" s="29"/>
      <c r="K151" s="29"/>
      <c r="L151" s="29"/>
      <c r="M151" s="29"/>
      <c r="O151" s="70" t="str">
        <f t="shared" si="13"/>
        <v/>
      </c>
      <c r="R151" t="str">
        <f t="shared" si="14"/>
        <v/>
      </c>
      <c r="S151" t="str">
        <f t="shared" si="15"/>
        <v/>
      </c>
      <c r="T151" t="str">
        <f t="shared" si="16"/>
        <v/>
      </c>
    </row>
    <row r="152" spans="1:20">
      <c r="A152" s="152">
        <f t="shared" si="18"/>
        <v>144</v>
      </c>
      <c r="B152" s="34"/>
      <c r="C152" s="39"/>
      <c r="D152" s="33"/>
      <c r="E152" s="137"/>
      <c r="F152" s="152" t="str">
        <f>IF(ISERROR(VLOOKUP(MATCH($B152,#REF!,1),#REF!,3)),"",VLOOKUP(MATCH($B152,#REF!,1),#REF!,3))</f>
        <v/>
      </c>
      <c r="G152" s="128" t="str">
        <f t="shared" si="17"/>
        <v/>
      </c>
      <c r="H152" s="28"/>
      <c r="I152" s="29"/>
      <c r="J152" s="29"/>
      <c r="K152" s="29"/>
      <c r="L152" s="29"/>
      <c r="M152" s="29"/>
      <c r="O152" s="70" t="str">
        <f t="shared" si="13"/>
        <v/>
      </c>
      <c r="R152" t="str">
        <f t="shared" si="14"/>
        <v/>
      </c>
      <c r="S152" t="str">
        <f t="shared" si="15"/>
        <v/>
      </c>
      <c r="T152" t="str">
        <f t="shared" si="16"/>
        <v/>
      </c>
    </row>
    <row r="153" spans="1:20">
      <c r="A153" s="152">
        <f t="shared" si="18"/>
        <v>145</v>
      </c>
      <c r="B153" s="34"/>
      <c r="C153" s="39"/>
      <c r="D153" s="33"/>
      <c r="E153" s="137"/>
      <c r="F153" s="152" t="str">
        <f>IF(ISERROR(VLOOKUP(MATCH($B153,#REF!,1),#REF!,3)),"",VLOOKUP(MATCH($B153,#REF!,1),#REF!,3))</f>
        <v/>
      </c>
      <c r="G153" s="128" t="str">
        <f t="shared" si="17"/>
        <v/>
      </c>
      <c r="H153" s="28"/>
      <c r="I153" s="29"/>
      <c r="J153" s="29"/>
      <c r="K153" s="29"/>
      <c r="L153" s="29"/>
      <c r="M153" s="29"/>
      <c r="O153" s="70" t="str">
        <f t="shared" si="13"/>
        <v/>
      </c>
      <c r="R153" t="str">
        <f t="shared" si="14"/>
        <v/>
      </c>
      <c r="S153" t="str">
        <f t="shared" si="15"/>
        <v/>
      </c>
      <c r="T153" t="str">
        <f t="shared" si="16"/>
        <v/>
      </c>
    </row>
    <row r="154" spans="1:20">
      <c r="A154" s="152">
        <f t="shared" si="18"/>
        <v>146</v>
      </c>
      <c r="B154" s="34"/>
      <c r="C154" s="39"/>
      <c r="D154" s="33"/>
      <c r="E154" s="137"/>
      <c r="F154" s="152" t="str">
        <f>IF(ISERROR(VLOOKUP(MATCH($B154,#REF!,1),#REF!,3)),"",VLOOKUP(MATCH($B154,#REF!,1),#REF!,3))</f>
        <v/>
      </c>
      <c r="G154" s="128" t="str">
        <f t="shared" si="17"/>
        <v/>
      </c>
      <c r="H154" s="28"/>
      <c r="I154" s="29"/>
      <c r="J154" s="29"/>
      <c r="K154" s="29"/>
      <c r="L154" s="29"/>
      <c r="M154" s="29"/>
      <c r="O154" s="70" t="str">
        <f t="shared" si="13"/>
        <v/>
      </c>
      <c r="R154" t="str">
        <f t="shared" si="14"/>
        <v/>
      </c>
      <c r="S154" t="str">
        <f t="shared" si="15"/>
        <v/>
      </c>
      <c r="T154" t="str">
        <f t="shared" si="16"/>
        <v/>
      </c>
    </row>
    <row r="155" spans="1:20">
      <c r="A155" s="152">
        <f t="shared" si="18"/>
        <v>147</v>
      </c>
      <c r="B155" s="34"/>
      <c r="C155" s="39"/>
      <c r="D155" s="33"/>
      <c r="E155" s="137"/>
      <c r="F155" s="152" t="str">
        <f>IF(ISERROR(VLOOKUP(MATCH($B155,#REF!,1),#REF!,3)),"",VLOOKUP(MATCH($B155,#REF!,1),#REF!,3))</f>
        <v/>
      </c>
      <c r="G155" s="128" t="str">
        <f t="shared" si="17"/>
        <v/>
      </c>
      <c r="H155" s="28"/>
      <c r="I155" s="29"/>
      <c r="J155" s="29"/>
      <c r="K155" s="29"/>
      <c r="L155" s="29"/>
      <c r="M155" s="29"/>
      <c r="O155" s="70" t="str">
        <f t="shared" si="13"/>
        <v/>
      </c>
      <c r="R155" t="str">
        <f t="shared" si="14"/>
        <v/>
      </c>
      <c r="S155" t="str">
        <f t="shared" si="15"/>
        <v/>
      </c>
      <c r="T155" t="str">
        <f t="shared" si="16"/>
        <v/>
      </c>
    </row>
    <row r="156" spans="1:20">
      <c r="A156" s="152">
        <f t="shared" si="18"/>
        <v>148</v>
      </c>
      <c r="B156" s="34"/>
      <c r="C156" s="39"/>
      <c r="D156" s="33"/>
      <c r="E156" s="137"/>
      <c r="F156" s="152" t="str">
        <f>IF(ISERROR(VLOOKUP(MATCH($B156,#REF!,1),#REF!,3)),"",VLOOKUP(MATCH($B156,#REF!,1),#REF!,3))</f>
        <v/>
      </c>
      <c r="G156" s="128" t="str">
        <f t="shared" si="17"/>
        <v/>
      </c>
      <c r="H156" s="28"/>
      <c r="I156" s="29"/>
      <c r="J156" s="29"/>
      <c r="K156" s="29"/>
      <c r="L156" s="29"/>
      <c r="M156" s="29"/>
      <c r="O156" s="70" t="str">
        <f t="shared" si="13"/>
        <v/>
      </c>
      <c r="R156" t="str">
        <f t="shared" si="14"/>
        <v/>
      </c>
      <c r="S156" t="str">
        <f t="shared" si="15"/>
        <v/>
      </c>
      <c r="T156" t="str">
        <f t="shared" si="16"/>
        <v/>
      </c>
    </row>
    <row r="157" spans="1:20">
      <c r="A157" s="152">
        <f t="shared" si="18"/>
        <v>149</v>
      </c>
      <c r="B157" s="34"/>
      <c r="C157" s="39"/>
      <c r="D157" s="33"/>
      <c r="E157" s="137"/>
      <c r="F157" s="152" t="str">
        <f>IF(ISERROR(VLOOKUP(MATCH($B157,#REF!,1),#REF!,3)),"",VLOOKUP(MATCH($B157,#REF!,1),#REF!,3))</f>
        <v/>
      </c>
      <c r="G157" s="128" t="str">
        <f t="shared" si="17"/>
        <v/>
      </c>
      <c r="H157" s="28"/>
      <c r="I157" s="29"/>
      <c r="J157" s="29"/>
      <c r="K157" s="29"/>
      <c r="L157" s="29"/>
      <c r="M157" s="29"/>
      <c r="O157" s="70" t="str">
        <f t="shared" si="13"/>
        <v/>
      </c>
      <c r="R157" t="str">
        <f t="shared" si="14"/>
        <v/>
      </c>
      <c r="S157" t="str">
        <f t="shared" si="15"/>
        <v/>
      </c>
      <c r="T157" t="str">
        <f t="shared" si="16"/>
        <v/>
      </c>
    </row>
    <row r="158" spans="1:20">
      <c r="A158" s="153">
        <f t="shared" si="18"/>
        <v>150</v>
      </c>
      <c r="B158" s="37"/>
      <c r="C158" s="40"/>
      <c r="D158" s="35"/>
      <c r="E158" s="138"/>
      <c r="F158" s="153" t="str">
        <f>IF(ISERROR(VLOOKUP(MATCH($B158,#REF!,1),#REF!,3)),"",VLOOKUP(MATCH($B158,#REF!,1),#REF!,3))</f>
        <v/>
      </c>
      <c r="G158" s="131" t="str">
        <f t="shared" si="17"/>
        <v/>
      </c>
      <c r="H158" s="51"/>
      <c r="I158" s="52"/>
      <c r="J158" s="52"/>
      <c r="K158" s="52"/>
      <c r="L158" s="52"/>
      <c r="M158" s="52"/>
      <c r="O158" s="70" t="str">
        <f t="shared" si="13"/>
        <v/>
      </c>
      <c r="R158" t="str">
        <f t="shared" si="14"/>
        <v/>
      </c>
      <c r="S158" t="str">
        <f t="shared" si="15"/>
        <v/>
      </c>
      <c r="T158" t="str">
        <f t="shared" si="16"/>
        <v/>
      </c>
    </row>
    <row r="159" spans="1:20">
      <c r="A159" s="151">
        <f t="shared" si="18"/>
        <v>151</v>
      </c>
      <c r="B159" s="44"/>
      <c r="C159" s="45"/>
      <c r="D159" s="46"/>
      <c r="E159" s="139"/>
      <c r="F159" s="154" t="str">
        <f>IF(ISERROR(VLOOKUP(MATCH($B159,#REF!,1),#REF!,3)),"",VLOOKUP(MATCH($B159,#REF!,1),#REF!,3))</f>
        <v/>
      </c>
      <c r="G159" s="130" t="str">
        <f t="shared" si="17"/>
        <v/>
      </c>
      <c r="H159" s="49"/>
      <c r="I159" s="50"/>
      <c r="J159" s="50"/>
      <c r="K159" s="50"/>
      <c r="L159" s="50"/>
      <c r="M159" s="50"/>
      <c r="O159" s="70" t="str">
        <f t="shared" si="13"/>
        <v/>
      </c>
      <c r="R159" t="str">
        <f t="shared" si="14"/>
        <v/>
      </c>
      <c r="S159" t="str">
        <f t="shared" si="15"/>
        <v/>
      </c>
      <c r="T159" t="str">
        <f t="shared" si="16"/>
        <v/>
      </c>
    </row>
    <row r="160" spans="1:20">
      <c r="A160" s="152">
        <f t="shared" si="18"/>
        <v>152</v>
      </c>
      <c r="B160" s="34"/>
      <c r="C160" s="39"/>
      <c r="D160" s="33"/>
      <c r="E160" s="137"/>
      <c r="F160" s="152" t="str">
        <f>IF(ISERROR(VLOOKUP(MATCH($B160,#REF!,1),#REF!,3)),"",VLOOKUP(MATCH($B160,#REF!,1),#REF!,3))</f>
        <v/>
      </c>
      <c r="G160" s="128" t="str">
        <f t="shared" si="17"/>
        <v/>
      </c>
      <c r="H160" s="28"/>
      <c r="I160" s="29"/>
      <c r="J160" s="29"/>
      <c r="K160" s="29"/>
      <c r="L160" s="29"/>
      <c r="M160" s="29"/>
      <c r="O160" s="70" t="str">
        <f t="shared" si="13"/>
        <v/>
      </c>
      <c r="R160" t="str">
        <f t="shared" si="14"/>
        <v/>
      </c>
      <c r="S160" t="str">
        <f t="shared" si="15"/>
        <v/>
      </c>
      <c r="T160" t="str">
        <f t="shared" si="16"/>
        <v/>
      </c>
    </row>
    <row r="161" spans="1:20">
      <c r="A161" s="152">
        <f t="shared" si="18"/>
        <v>153</v>
      </c>
      <c r="B161" s="34"/>
      <c r="C161" s="39"/>
      <c r="D161" s="33"/>
      <c r="E161" s="137"/>
      <c r="F161" s="152" t="str">
        <f>IF(ISERROR(VLOOKUP(MATCH($B161,#REF!,1),#REF!,3)),"",VLOOKUP(MATCH($B161,#REF!,1),#REF!,3))</f>
        <v/>
      </c>
      <c r="G161" s="128" t="str">
        <f t="shared" si="17"/>
        <v/>
      </c>
      <c r="H161" s="28"/>
      <c r="I161" s="29"/>
      <c r="J161" s="29"/>
      <c r="K161" s="29"/>
      <c r="L161" s="29"/>
      <c r="M161" s="29"/>
      <c r="O161" s="70" t="str">
        <f t="shared" si="13"/>
        <v/>
      </c>
      <c r="R161" t="str">
        <f t="shared" si="14"/>
        <v/>
      </c>
      <c r="S161" t="str">
        <f t="shared" si="15"/>
        <v/>
      </c>
      <c r="T161" t="str">
        <f t="shared" si="16"/>
        <v/>
      </c>
    </row>
    <row r="162" spans="1:20">
      <c r="A162" s="152">
        <f t="shared" si="18"/>
        <v>154</v>
      </c>
      <c r="B162" s="34"/>
      <c r="C162" s="39"/>
      <c r="D162" s="33"/>
      <c r="E162" s="137"/>
      <c r="F162" s="152" t="str">
        <f>IF(ISERROR(VLOOKUP(MATCH($B162,#REF!,1),#REF!,3)),"",VLOOKUP(MATCH($B162,#REF!,1),#REF!,3))</f>
        <v/>
      </c>
      <c r="G162" s="128" t="str">
        <f t="shared" si="17"/>
        <v/>
      </c>
      <c r="H162" s="28"/>
      <c r="I162" s="29"/>
      <c r="J162" s="29"/>
      <c r="K162" s="29"/>
      <c r="L162" s="29"/>
      <c r="M162" s="29"/>
      <c r="O162" s="70" t="str">
        <f t="shared" si="13"/>
        <v/>
      </c>
      <c r="R162" t="str">
        <f t="shared" si="14"/>
        <v/>
      </c>
      <c r="S162" t="str">
        <f t="shared" si="15"/>
        <v/>
      </c>
      <c r="T162" t="str">
        <f t="shared" si="16"/>
        <v/>
      </c>
    </row>
    <row r="163" spans="1:20">
      <c r="A163" s="152">
        <f t="shared" si="18"/>
        <v>155</v>
      </c>
      <c r="B163" s="34"/>
      <c r="C163" s="39"/>
      <c r="D163" s="33"/>
      <c r="E163" s="137"/>
      <c r="F163" s="152" t="str">
        <f>IF(ISERROR(VLOOKUP(MATCH($B163,#REF!,1),#REF!,3)),"",VLOOKUP(MATCH($B163,#REF!,1),#REF!,3))</f>
        <v/>
      </c>
      <c r="G163" s="128" t="str">
        <f t="shared" si="17"/>
        <v/>
      </c>
      <c r="H163" s="28"/>
      <c r="I163" s="29"/>
      <c r="J163" s="29"/>
      <c r="K163" s="29"/>
      <c r="L163" s="29"/>
      <c r="M163" s="29"/>
      <c r="O163" s="70" t="str">
        <f t="shared" si="13"/>
        <v/>
      </c>
      <c r="R163" t="str">
        <f t="shared" si="14"/>
        <v/>
      </c>
      <c r="S163" t="str">
        <f t="shared" si="15"/>
        <v/>
      </c>
      <c r="T163" t="str">
        <f t="shared" si="16"/>
        <v/>
      </c>
    </row>
    <row r="164" spans="1:20">
      <c r="A164" s="152">
        <f t="shared" si="18"/>
        <v>156</v>
      </c>
      <c r="B164" s="34"/>
      <c r="C164" s="39"/>
      <c r="D164" s="33"/>
      <c r="E164" s="137"/>
      <c r="F164" s="152" t="str">
        <f>IF(ISERROR(VLOOKUP(MATCH($B164,#REF!,1),#REF!,3)),"",VLOOKUP(MATCH($B164,#REF!,1),#REF!,3))</f>
        <v/>
      </c>
      <c r="G164" s="128" t="str">
        <f t="shared" si="17"/>
        <v/>
      </c>
      <c r="H164" s="28"/>
      <c r="I164" s="29"/>
      <c r="J164" s="29"/>
      <c r="K164" s="29"/>
      <c r="L164" s="29"/>
      <c r="M164" s="29"/>
      <c r="O164" s="70" t="str">
        <f t="shared" si="13"/>
        <v/>
      </c>
      <c r="R164" t="str">
        <f t="shared" si="14"/>
        <v/>
      </c>
      <c r="S164" t="str">
        <f t="shared" si="15"/>
        <v/>
      </c>
      <c r="T164" t="str">
        <f t="shared" si="16"/>
        <v/>
      </c>
    </row>
    <row r="165" spans="1:20">
      <c r="A165" s="152">
        <f t="shared" si="18"/>
        <v>157</v>
      </c>
      <c r="B165" s="34"/>
      <c r="C165" s="39"/>
      <c r="D165" s="33"/>
      <c r="E165" s="137"/>
      <c r="F165" s="152" t="str">
        <f>IF(ISERROR(VLOOKUP(MATCH($B165,#REF!,1),#REF!,3)),"",VLOOKUP(MATCH($B165,#REF!,1),#REF!,3))</f>
        <v/>
      </c>
      <c r="G165" s="128" t="str">
        <f t="shared" si="17"/>
        <v/>
      </c>
      <c r="H165" s="28"/>
      <c r="I165" s="29"/>
      <c r="J165" s="29"/>
      <c r="K165" s="29"/>
      <c r="L165" s="29"/>
      <c r="M165" s="29"/>
      <c r="O165" s="70" t="str">
        <f t="shared" si="13"/>
        <v/>
      </c>
      <c r="R165" t="str">
        <f t="shared" si="14"/>
        <v/>
      </c>
      <c r="S165" t="str">
        <f t="shared" si="15"/>
        <v/>
      </c>
      <c r="T165" t="str">
        <f t="shared" si="16"/>
        <v/>
      </c>
    </row>
    <row r="166" spans="1:20">
      <c r="A166" s="152">
        <f t="shared" si="18"/>
        <v>158</v>
      </c>
      <c r="B166" s="34"/>
      <c r="C166" s="39"/>
      <c r="D166" s="33"/>
      <c r="E166" s="137"/>
      <c r="F166" s="152" t="str">
        <f>IF(ISERROR(VLOOKUP(MATCH($B166,#REF!,1),#REF!,3)),"",VLOOKUP(MATCH($B166,#REF!,1),#REF!,3))</f>
        <v/>
      </c>
      <c r="G166" s="128" t="str">
        <f t="shared" si="17"/>
        <v/>
      </c>
      <c r="H166" s="28"/>
      <c r="I166" s="29"/>
      <c r="J166" s="29"/>
      <c r="K166" s="29"/>
      <c r="L166" s="29"/>
      <c r="M166" s="29"/>
      <c r="O166" s="70" t="str">
        <f t="shared" si="13"/>
        <v/>
      </c>
      <c r="R166" t="str">
        <f t="shared" si="14"/>
        <v/>
      </c>
      <c r="S166" t="str">
        <f t="shared" si="15"/>
        <v/>
      </c>
      <c r="T166" t="str">
        <f t="shared" si="16"/>
        <v/>
      </c>
    </row>
    <row r="167" spans="1:20">
      <c r="A167" s="152">
        <f t="shared" si="18"/>
        <v>159</v>
      </c>
      <c r="B167" s="34"/>
      <c r="C167" s="39"/>
      <c r="D167" s="33"/>
      <c r="E167" s="137"/>
      <c r="F167" s="152" t="str">
        <f>IF(ISERROR(VLOOKUP(MATCH($B167,#REF!,1),#REF!,3)),"",VLOOKUP(MATCH($B167,#REF!,1),#REF!,3))</f>
        <v/>
      </c>
      <c r="G167" s="128" t="str">
        <f t="shared" si="17"/>
        <v/>
      </c>
      <c r="H167" s="28"/>
      <c r="I167" s="29"/>
      <c r="J167" s="29"/>
      <c r="K167" s="29"/>
      <c r="L167" s="29"/>
      <c r="M167" s="29"/>
      <c r="O167" s="70" t="str">
        <f t="shared" si="13"/>
        <v/>
      </c>
      <c r="R167" t="str">
        <f t="shared" si="14"/>
        <v/>
      </c>
      <c r="S167" t="str">
        <f t="shared" si="15"/>
        <v/>
      </c>
      <c r="T167" t="str">
        <f t="shared" si="16"/>
        <v/>
      </c>
    </row>
    <row r="168" spans="1:20">
      <c r="A168" s="153">
        <f t="shared" si="18"/>
        <v>160</v>
      </c>
      <c r="B168" s="41"/>
      <c r="C168" s="42"/>
      <c r="D168" s="43"/>
      <c r="E168" s="140"/>
      <c r="F168" s="155" t="str">
        <f>IF(ISERROR(VLOOKUP(MATCH($B168,#REF!,1),#REF!,3)),"",VLOOKUP(MATCH($B168,#REF!,1),#REF!,3))</f>
        <v/>
      </c>
      <c r="G168" s="129" t="str">
        <f t="shared" si="17"/>
        <v/>
      </c>
      <c r="H168" s="47"/>
      <c r="I168" s="48"/>
      <c r="J168" s="48"/>
      <c r="K168" s="48"/>
      <c r="L168" s="48"/>
      <c r="M168" s="48"/>
      <c r="O168" s="70" t="str">
        <f t="shared" si="13"/>
        <v/>
      </c>
      <c r="R168" t="str">
        <f t="shared" si="14"/>
        <v/>
      </c>
      <c r="S168" t="str">
        <f t="shared" si="15"/>
        <v/>
      </c>
      <c r="T168" t="str">
        <f t="shared" si="16"/>
        <v/>
      </c>
    </row>
    <row r="169" spans="1:20">
      <c r="A169" s="151">
        <f t="shared" si="18"/>
        <v>161</v>
      </c>
      <c r="B169" s="36"/>
      <c r="C169" s="38"/>
      <c r="D169" s="32"/>
      <c r="E169" s="136"/>
      <c r="F169" s="151" t="str">
        <f>IF(ISERROR(VLOOKUP(MATCH($B169,#REF!,1),#REF!,3)),"",VLOOKUP(MATCH($B169,#REF!,1),#REF!,3))</f>
        <v/>
      </c>
      <c r="G169" s="127" t="str">
        <f t="shared" si="17"/>
        <v/>
      </c>
      <c r="H169" s="26"/>
      <c r="I169" s="27"/>
      <c r="J169" s="27"/>
      <c r="K169" s="27"/>
      <c r="L169" s="27"/>
      <c r="M169" s="27"/>
      <c r="O169" s="70" t="str">
        <f t="shared" si="13"/>
        <v/>
      </c>
      <c r="R169" t="str">
        <f t="shared" si="14"/>
        <v/>
      </c>
      <c r="S169" t="str">
        <f t="shared" si="15"/>
        <v/>
      </c>
      <c r="T169" t="str">
        <f t="shared" si="16"/>
        <v/>
      </c>
    </row>
    <row r="170" spans="1:20">
      <c r="A170" s="152">
        <f t="shared" si="18"/>
        <v>162</v>
      </c>
      <c r="B170" s="34"/>
      <c r="C170" s="39"/>
      <c r="D170" s="33"/>
      <c r="E170" s="137"/>
      <c r="F170" s="152" t="str">
        <f>IF(ISERROR(VLOOKUP(MATCH($B170,#REF!,1),#REF!,3)),"",VLOOKUP(MATCH($B170,#REF!,1),#REF!,3))</f>
        <v/>
      </c>
      <c r="G170" s="128" t="str">
        <f t="shared" si="17"/>
        <v/>
      </c>
      <c r="H170" s="28"/>
      <c r="I170" s="29"/>
      <c r="J170" s="29"/>
      <c r="K170" s="29"/>
      <c r="L170" s="29"/>
      <c r="M170" s="29"/>
      <c r="O170" s="70" t="str">
        <f t="shared" si="13"/>
        <v/>
      </c>
      <c r="R170" t="str">
        <f t="shared" si="14"/>
        <v/>
      </c>
      <c r="S170" t="str">
        <f t="shared" si="15"/>
        <v/>
      </c>
      <c r="T170" t="str">
        <f t="shared" si="16"/>
        <v/>
      </c>
    </row>
    <row r="171" spans="1:20">
      <c r="A171" s="152">
        <f t="shared" si="18"/>
        <v>163</v>
      </c>
      <c r="B171" s="34"/>
      <c r="C171" s="39"/>
      <c r="D171" s="33"/>
      <c r="E171" s="137"/>
      <c r="F171" s="152" t="str">
        <f>IF(ISERROR(VLOOKUP(MATCH($B171,#REF!,1),#REF!,3)),"",VLOOKUP(MATCH($B171,#REF!,1),#REF!,3))</f>
        <v/>
      </c>
      <c r="G171" s="128" t="str">
        <f t="shared" si="17"/>
        <v/>
      </c>
      <c r="H171" s="28"/>
      <c r="I171" s="29"/>
      <c r="J171" s="29"/>
      <c r="K171" s="29"/>
      <c r="L171" s="29"/>
      <c r="M171" s="29"/>
      <c r="O171" s="70" t="str">
        <f t="shared" si="13"/>
        <v/>
      </c>
      <c r="R171" t="str">
        <f t="shared" si="14"/>
        <v/>
      </c>
      <c r="S171" t="str">
        <f t="shared" si="15"/>
        <v/>
      </c>
      <c r="T171" t="str">
        <f t="shared" si="16"/>
        <v/>
      </c>
    </row>
    <row r="172" spans="1:20">
      <c r="A172" s="152">
        <f t="shared" si="18"/>
        <v>164</v>
      </c>
      <c r="B172" s="34"/>
      <c r="C172" s="39"/>
      <c r="D172" s="33"/>
      <c r="E172" s="137"/>
      <c r="F172" s="152" t="str">
        <f>IF(ISERROR(VLOOKUP(MATCH($B172,#REF!,1),#REF!,3)),"",VLOOKUP(MATCH($B172,#REF!,1),#REF!,3))</f>
        <v/>
      </c>
      <c r="G172" s="128" t="str">
        <f t="shared" si="17"/>
        <v/>
      </c>
      <c r="H172" s="28"/>
      <c r="I172" s="29"/>
      <c r="J172" s="29"/>
      <c r="K172" s="29"/>
      <c r="L172" s="29"/>
      <c r="M172" s="29"/>
      <c r="O172" s="70" t="str">
        <f t="shared" si="13"/>
        <v/>
      </c>
      <c r="R172" t="str">
        <f t="shared" si="14"/>
        <v/>
      </c>
      <c r="S172" t="str">
        <f t="shared" si="15"/>
        <v/>
      </c>
      <c r="T172" t="str">
        <f t="shared" si="16"/>
        <v/>
      </c>
    </row>
    <row r="173" spans="1:20">
      <c r="A173" s="152">
        <f t="shared" si="18"/>
        <v>165</v>
      </c>
      <c r="B173" s="34"/>
      <c r="C173" s="39"/>
      <c r="D173" s="33"/>
      <c r="E173" s="137"/>
      <c r="F173" s="152" t="str">
        <f>IF(ISERROR(VLOOKUP(MATCH($B173,#REF!,1),#REF!,3)),"",VLOOKUP(MATCH($B173,#REF!,1),#REF!,3))</f>
        <v/>
      </c>
      <c r="G173" s="128" t="str">
        <f t="shared" si="17"/>
        <v/>
      </c>
      <c r="H173" s="28"/>
      <c r="I173" s="29"/>
      <c r="J173" s="29"/>
      <c r="K173" s="29"/>
      <c r="L173" s="29"/>
      <c r="M173" s="29"/>
      <c r="O173" s="70" t="str">
        <f t="shared" si="13"/>
        <v/>
      </c>
      <c r="R173" t="str">
        <f t="shared" si="14"/>
        <v/>
      </c>
      <c r="S173" t="str">
        <f t="shared" si="15"/>
        <v/>
      </c>
      <c r="T173" t="str">
        <f t="shared" si="16"/>
        <v/>
      </c>
    </row>
    <row r="174" spans="1:20">
      <c r="A174" s="152">
        <f t="shared" si="18"/>
        <v>166</v>
      </c>
      <c r="B174" s="34"/>
      <c r="C174" s="39"/>
      <c r="D174" s="33"/>
      <c r="E174" s="137"/>
      <c r="F174" s="152" t="str">
        <f>IF(ISERROR(VLOOKUP(MATCH($B174,#REF!,1),#REF!,3)),"",VLOOKUP(MATCH($B174,#REF!,1),#REF!,3))</f>
        <v/>
      </c>
      <c r="G174" s="128" t="str">
        <f t="shared" si="17"/>
        <v/>
      </c>
      <c r="H174" s="28"/>
      <c r="I174" s="29"/>
      <c r="J174" s="29"/>
      <c r="K174" s="29"/>
      <c r="L174" s="29"/>
      <c r="M174" s="29"/>
      <c r="O174" s="70" t="str">
        <f t="shared" si="13"/>
        <v/>
      </c>
      <c r="R174" t="str">
        <f t="shared" si="14"/>
        <v/>
      </c>
      <c r="S174" t="str">
        <f t="shared" si="15"/>
        <v/>
      </c>
      <c r="T174" t="str">
        <f t="shared" si="16"/>
        <v/>
      </c>
    </row>
    <row r="175" spans="1:20">
      <c r="A175" s="152">
        <f t="shared" si="18"/>
        <v>167</v>
      </c>
      <c r="B175" s="34"/>
      <c r="C175" s="39"/>
      <c r="D175" s="33"/>
      <c r="E175" s="137"/>
      <c r="F175" s="152" t="str">
        <f>IF(ISERROR(VLOOKUP(MATCH($B175,#REF!,1),#REF!,3)),"",VLOOKUP(MATCH($B175,#REF!,1),#REF!,3))</f>
        <v/>
      </c>
      <c r="G175" s="128" t="str">
        <f t="shared" si="17"/>
        <v/>
      </c>
      <c r="H175" s="28"/>
      <c r="I175" s="29"/>
      <c r="J175" s="29"/>
      <c r="K175" s="29"/>
      <c r="L175" s="29"/>
      <c r="M175" s="29"/>
      <c r="O175" s="70" t="str">
        <f t="shared" si="13"/>
        <v/>
      </c>
      <c r="R175" t="str">
        <f t="shared" si="14"/>
        <v/>
      </c>
      <c r="S175" t="str">
        <f t="shared" si="15"/>
        <v/>
      </c>
      <c r="T175" t="str">
        <f t="shared" si="16"/>
        <v/>
      </c>
    </row>
    <row r="176" spans="1:20">
      <c r="A176" s="152">
        <f t="shared" si="18"/>
        <v>168</v>
      </c>
      <c r="B176" s="34"/>
      <c r="C176" s="39"/>
      <c r="D176" s="33"/>
      <c r="E176" s="137"/>
      <c r="F176" s="152" t="str">
        <f>IF(ISERROR(VLOOKUP(MATCH($B176,#REF!,1),#REF!,3)),"",VLOOKUP(MATCH($B176,#REF!,1),#REF!,3))</f>
        <v/>
      </c>
      <c r="G176" s="128" t="str">
        <f t="shared" si="17"/>
        <v/>
      </c>
      <c r="H176" s="28"/>
      <c r="I176" s="29"/>
      <c r="J176" s="29"/>
      <c r="K176" s="29"/>
      <c r="L176" s="29"/>
      <c r="M176" s="29"/>
      <c r="O176" s="70" t="str">
        <f t="shared" si="13"/>
        <v/>
      </c>
      <c r="R176" t="str">
        <f t="shared" si="14"/>
        <v/>
      </c>
      <c r="S176" t="str">
        <f t="shared" si="15"/>
        <v/>
      </c>
      <c r="T176" t="str">
        <f t="shared" si="16"/>
        <v/>
      </c>
    </row>
    <row r="177" spans="1:20">
      <c r="A177" s="152">
        <f t="shared" si="18"/>
        <v>169</v>
      </c>
      <c r="B177" s="34"/>
      <c r="C177" s="39"/>
      <c r="D177" s="33"/>
      <c r="E177" s="137"/>
      <c r="F177" s="152" t="str">
        <f>IF(ISERROR(VLOOKUP(MATCH($B177,#REF!,1),#REF!,3)),"",VLOOKUP(MATCH($B177,#REF!,1),#REF!,3))</f>
        <v/>
      </c>
      <c r="G177" s="128" t="str">
        <f t="shared" si="17"/>
        <v/>
      </c>
      <c r="H177" s="28"/>
      <c r="I177" s="29"/>
      <c r="J177" s="29"/>
      <c r="K177" s="29"/>
      <c r="L177" s="29"/>
      <c r="M177" s="29"/>
      <c r="O177" s="70" t="str">
        <f t="shared" si="13"/>
        <v/>
      </c>
      <c r="R177" t="str">
        <f t="shared" si="14"/>
        <v/>
      </c>
      <c r="S177" t="str">
        <f t="shared" si="15"/>
        <v/>
      </c>
      <c r="T177" t="str">
        <f t="shared" si="16"/>
        <v/>
      </c>
    </row>
    <row r="178" spans="1:20">
      <c r="A178" s="153">
        <f t="shared" si="18"/>
        <v>170</v>
      </c>
      <c r="B178" s="37"/>
      <c r="C178" s="40"/>
      <c r="D178" s="35"/>
      <c r="E178" s="138"/>
      <c r="F178" s="153" t="str">
        <f>IF(ISERROR(VLOOKUP(MATCH($B178,#REF!,1),#REF!,3)),"",VLOOKUP(MATCH($B178,#REF!,1),#REF!,3))</f>
        <v/>
      </c>
      <c r="G178" s="131" t="str">
        <f t="shared" si="17"/>
        <v/>
      </c>
      <c r="H178" s="51"/>
      <c r="I178" s="52"/>
      <c r="J178" s="52"/>
      <c r="K178" s="52"/>
      <c r="L178" s="52"/>
      <c r="M178" s="52"/>
      <c r="O178" s="70" t="str">
        <f t="shared" si="13"/>
        <v/>
      </c>
      <c r="R178" t="str">
        <f t="shared" si="14"/>
        <v/>
      </c>
      <c r="S178" t="str">
        <f t="shared" si="15"/>
        <v/>
      </c>
      <c r="T178" t="str">
        <f t="shared" si="16"/>
        <v/>
      </c>
    </row>
    <row r="179" spans="1:20">
      <c r="A179" s="151">
        <f t="shared" si="18"/>
        <v>171</v>
      </c>
      <c r="B179" s="44"/>
      <c r="C179" s="45"/>
      <c r="D179" s="46"/>
      <c r="E179" s="139"/>
      <c r="F179" s="154" t="str">
        <f>IF(ISERROR(VLOOKUP(MATCH($B179,#REF!,1),#REF!,3)),"",VLOOKUP(MATCH($B179,#REF!,1),#REF!,3))</f>
        <v/>
      </c>
      <c r="G179" s="130" t="str">
        <f t="shared" si="17"/>
        <v/>
      </c>
      <c r="H179" s="49"/>
      <c r="I179" s="50"/>
      <c r="J179" s="50"/>
      <c r="K179" s="50"/>
      <c r="L179" s="50"/>
      <c r="M179" s="50"/>
      <c r="O179" s="70" t="str">
        <f t="shared" si="13"/>
        <v/>
      </c>
      <c r="R179" t="str">
        <f t="shared" si="14"/>
        <v/>
      </c>
      <c r="S179" t="str">
        <f t="shared" si="15"/>
        <v/>
      </c>
      <c r="T179" t="str">
        <f t="shared" si="16"/>
        <v/>
      </c>
    </row>
    <row r="180" spans="1:20">
      <c r="A180" s="152">
        <f t="shared" si="18"/>
        <v>172</v>
      </c>
      <c r="B180" s="34"/>
      <c r="C180" s="39"/>
      <c r="D180" s="33"/>
      <c r="E180" s="137"/>
      <c r="F180" s="152" t="str">
        <f>IF(ISERROR(VLOOKUP(MATCH($B180,#REF!,1),#REF!,3)),"",VLOOKUP(MATCH($B180,#REF!,1),#REF!,3))</f>
        <v/>
      </c>
      <c r="G180" s="128" t="str">
        <f t="shared" si="17"/>
        <v/>
      </c>
      <c r="H180" s="28"/>
      <c r="I180" s="29"/>
      <c r="J180" s="29"/>
      <c r="K180" s="29"/>
      <c r="L180" s="29"/>
      <c r="M180" s="29"/>
      <c r="O180" s="70" t="str">
        <f t="shared" si="13"/>
        <v/>
      </c>
      <c r="R180" t="str">
        <f t="shared" si="14"/>
        <v/>
      </c>
      <c r="S180" t="str">
        <f t="shared" si="15"/>
        <v/>
      </c>
      <c r="T180" t="str">
        <f t="shared" si="16"/>
        <v/>
      </c>
    </row>
    <row r="181" spans="1:20">
      <c r="A181" s="152">
        <f t="shared" si="18"/>
        <v>173</v>
      </c>
      <c r="B181" s="34"/>
      <c r="C181" s="39"/>
      <c r="D181" s="33"/>
      <c r="E181" s="137"/>
      <c r="F181" s="152" t="str">
        <f>IF(ISERROR(VLOOKUP(MATCH($B181,#REF!,1),#REF!,3)),"",VLOOKUP(MATCH($B181,#REF!,1),#REF!,3))</f>
        <v/>
      </c>
      <c r="G181" s="128" t="str">
        <f t="shared" si="17"/>
        <v/>
      </c>
      <c r="H181" s="28"/>
      <c r="I181" s="29"/>
      <c r="J181" s="29"/>
      <c r="K181" s="29"/>
      <c r="L181" s="29"/>
      <c r="M181" s="29"/>
      <c r="O181" s="70" t="str">
        <f t="shared" si="13"/>
        <v/>
      </c>
      <c r="R181" t="str">
        <f t="shared" si="14"/>
        <v/>
      </c>
      <c r="S181" t="str">
        <f t="shared" si="15"/>
        <v/>
      </c>
      <c r="T181" t="str">
        <f t="shared" si="16"/>
        <v/>
      </c>
    </row>
    <row r="182" spans="1:20">
      <c r="A182" s="152">
        <f t="shared" si="18"/>
        <v>174</v>
      </c>
      <c r="B182" s="34"/>
      <c r="C182" s="39"/>
      <c r="D182" s="33"/>
      <c r="E182" s="137"/>
      <c r="F182" s="152" t="str">
        <f>IF(ISERROR(VLOOKUP(MATCH($B182,#REF!,1),#REF!,3)),"",VLOOKUP(MATCH($B182,#REF!,1),#REF!,3))</f>
        <v/>
      </c>
      <c r="G182" s="128" t="str">
        <f t="shared" si="17"/>
        <v/>
      </c>
      <c r="H182" s="28"/>
      <c r="I182" s="29"/>
      <c r="J182" s="29"/>
      <c r="K182" s="29"/>
      <c r="L182" s="29"/>
      <c r="M182" s="29"/>
      <c r="O182" s="70" t="str">
        <f t="shared" si="13"/>
        <v/>
      </c>
      <c r="R182" t="str">
        <f t="shared" si="14"/>
        <v/>
      </c>
      <c r="S182" t="str">
        <f t="shared" si="15"/>
        <v/>
      </c>
      <c r="T182" t="str">
        <f t="shared" si="16"/>
        <v/>
      </c>
    </row>
    <row r="183" spans="1:20">
      <c r="A183" s="152">
        <f t="shared" si="18"/>
        <v>175</v>
      </c>
      <c r="B183" s="34"/>
      <c r="C183" s="39"/>
      <c r="D183" s="33"/>
      <c r="E183" s="137"/>
      <c r="F183" s="152" t="str">
        <f>IF(ISERROR(VLOOKUP(MATCH($B183,#REF!,1),#REF!,3)),"",VLOOKUP(MATCH($B183,#REF!,1),#REF!,3))</f>
        <v/>
      </c>
      <c r="G183" s="128" t="str">
        <f t="shared" si="17"/>
        <v/>
      </c>
      <c r="H183" s="28"/>
      <c r="I183" s="29"/>
      <c r="J183" s="29"/>
      <c r="K183" s="29"/>
      <c r="L183" s="29"/>
      <c r="M183" s="29"/>
      <c r="O183" s="70" t="str">
        <f t="shared" si="13"/>
        <v/>
      </c>
      <c r="R183" t="str">
        <f t="shared" si="14"/>
        <v/>
      </c>
      <c r="S183" t="str">
        <f t="shared" si="15"/>
        <v/>
      </c>
      <c r="T183" t="str">
        <f t="shared" si="16"/>
        <v/>
      </c>
    </row>
    <row r="184" spans="1:20">
      <c r="A184" s="152">
        <f t="shared" si="18"/>
        <v>176</v>
      </c>
      <c r="B184" s="34"/>
      <c r="C184" s="39"/>
      <c r="D184" s="33"/>
      <c r="E184" s="137"/>
      <c r="F184" s="152" t="str">
        <f>IF(ISERROR(VLOOKUP(MATCH($B184,#REF!,1),#REF!,3)),"",VLOOKUP(MATCH($B184,#REF!,1),#REF!,3))</f>
        <v/>
      </c>
      <c r="G184" s="128" t="str">
        <f t="shared" si="17"/>
        <v/>
      </c>
      <c r="H184" s="28"/>
      <c r="I184" s="29"/>
      <c r="J184" s="29"/>
      <c r="K184" s="29"/>
      <c r="L184" s="29"/>
      <c r="M184" s="29"/>
      <c r="O184" s="70" t="str">
        <f t="shared" si="13"/>
        <v/>
      </c>
      <c r="R184" t="str">
        <f t="shared" si="14"/>
        <v/>
      </c>
      <c r="S184" t="str">
        <f t="shared" si="15"/>
        <v/>
      </c>
      <c r="T184" t="str">
        <f t="shared" si="16"/>
        <v/>
      </c>
    </row>
    <row r="185" spans="1:20">
      <c r="A185" s="152">
        <f t="shared" si="18"/>
        <v>177</v>
      </c>
      <c r="B185" s="34"/>
      <c r="C185" s="39"/>
      <c r="D185" s="33"/>
      <c r="E185" s="137"/>
      <c r="F185" s="152" t="str">
        <f>IF(ISERROR(VLOOKUP(MATCH($B185,#REF!,1),#REF!,3)),"",VLOOKUP(MATCH($B185,#REF!,1),#REF!,3))</f>
        <v/>
      </c>
      <c r="G185" s="128" t="str">
        <f t="shared" si="17"/>
        <v/>
      </c>
      <c r="H185" s="28"/>
      <c r="I185" s="29"/>
      <c r="J185" s="29"/>
      <c r="K185" s="29"/>
      <c r="L185" s="29"/>
      <c r="M185" s="29"/>
      <c r="O185" s="70" t="str">
        <f t="shared" si="13"/>
        <v/>
      </c>
      <c r="R185" t="str">
        <f t="shared" si="14"/>
        <v/>
      </c>
      <c r="S185" t="str">
        <f t="shared" si="15"/>
        <v/>
      </c>
      <c r="T185" t="str">
        <f t="shared" si="16"/>
        <v/>
      </c>
    </row>
    <row r="186" spans="1:20">
      <c r="A186" s="152">
        <f t="shared" si="18"/>
        <v>178</v>
      </c>
      <c r="B186" s="34"/>
      <c r="C186" s="39"/>
      <c r="D186" s="33"/>
      <c r="E186" s="137"/>
      <c r="F186" s="152" t="str">
        <f>IF(ISERROR(VLOOKUP(MATCH($B186,#REF!,1),#REF!,3)),"",VLOOKUP(MATCH($B186,#REF!,1),#REF!,3))</f>
        <v/>
      </c>
      <c r="G186" s="128" t="str">
        <f t="shared" si="17"/>
        <v/>
      </c>
      <c r="H186" s="28"/>
      <c r="I186" s="29"/>
      <c r="J186" s="29"/>
      <c r="K186" s="29"/>
      <c r="L186" s="29"/>
      <c r="M186" s="29"/>
      <c r="O186" s="70" t="str">
        <f t="shared" si="13"/>
        <v/>
      </c>
      <c r="R186" t="str">
        <f t="shared" si="14"/>
        <v/>
      </c>
      <c r="S186" t="str">
        <f t="shared" si="15"/>
        <v/>
      </c>
      <c r="T186" t="str">
        <f t="shared" si="16"/>
        <v/>
      </c>
    </row>
    <row r="187" spans="1:20">
      <c r="A187" s="152">
        <f t="shared" si="18"/>
        <v>179</v>
      </c>
      <c r="B187" s="34"/>
      <c r="C187" s="39"/>
      <c r="D187" s="33"/>
      <c r="E187" s="137"/>
      <c r="F187" s="152" t="str">
        <f>IF(ISERROR(VLOOKUP(MATCH($B187,#REF!,1),#REF!,3)),"",VLOOKUP(MATCH($B187,#REF!,1),#REF!,3))</f>
        <v/>
      </c>
      <c r="G187" s="128" t="str">
        <f t="shared" si="17"/>
        <v/>
      </c>
      <c r="H187" s="28"/>
      <c r="I187" s="29"/>
      <c r="J187" s="29"/>
      <c r="K187" s="29"/>
      <c r="L187" s="29"/>
      <c r="M187" s="29"/>
      <c r="O187" s="70" t="str">
        <f t="shared" si="13"/>
        <v/>
      </c>
      <c r="R187" t="str">
        <f t="shared" si="14"/>
        <v/>
      </c>
      <c r="S187" t="str">
        <f t="shared" si="15"/>
        <v/>
      </c>
      <c r="T187" t="str">
        <f t="shared" si="16"/>
        <v/>
      </c>
    </row>
    <row r="188" spans="1:20">
      <c r="A188" s="153">
        <f t="shared" si="18"/>
        <v>180</v>
      </c>
      <c r="B188" s="41"/>
      <c r="C188" s="42"/>
      <c r="D188" s="43"/>
      <c r="E188" s="140"/>
      <c r="F188" s="155" t="str">
        <f>IF(ISERROR(VLOOKUP(MATCH($B188,#REF!,1),#REF!,3)),"",VLOOKUP(MATCH($B188,#REF!,1),#REF!,3))</f>
        <v/>
      </c>
      <c r="G188" s="129" t="str">
        <f t="shared" si="17"/>
        <v/>
      </c>
      <c r="H188" s="47"/>
      <c r="I188" s="48"/>
      <c r="J188" s="48"/>
      <c r="K188" s="48"/>
      <c r="L188" s="48"/>
      <c r="M188" s="48"/>
      <c r="O188" s="70" t="str">
        <f t="shared" si="13"/>
        <v/>
      </c>
      <c r="R188" t="str">
        <f t="shared" si="14"/>
        <v/>
      </c>
      <c r="S188" t="str">
        <f t="shared" si="15"/>
        <v/>
      </c>
      <c r="T188" t="str">
        <f t="shared" si="16"/>
        <v/>
      </c>
    </row>
    <row r="189" spans="1:20">
      <c r="A189" s="151">
        <f t="shared" si="18"/>
        <v>181</v>
      </c>
      <c r="B189" s="36"/>
      <c r="C189" s="38"/>
      <c r="D189" s="32"/>
      <c r="E189" s="136"/>
      <c r="F189" s="151" t="str">
        <f>IF(ISERROR(VLOOKUP(MATCH($B189,#REF!,1),#REF!,3)),"",VLOOKUP(MATCH($B189,#REF!,1),#REF!,3))</f>
        <v/>
      </c>
      <c r="G189" s="127" t="str">
        <f t="shared" si="17"/>
        <v/>
      </c>
      <c r="H189" s="26"/>
      <c r="I189" s="27"/>
      <c r="J189" s="27"/>
      <c r="K189" s="27"/>
      <c r="L189" s="27"/>
      <c r="M189" s="27"/>
      <c r="O189" s="70" t="str">
        <f t="shared" si="13"/>
        <v/>
      </c>
      <c r="R189" t="str">
        <f t="shared" si="14"/>
        <v/>
      </c>
      <c r="S189" t="str">
        <f t="shared" si="15"/>
        <v/>
      </c>
      <c r="T189" t="str">
        <f t="shared" si="16"/>
        <v/>
      </c>
    </row>
    <row r="190" spans="1:20">
      <c r="A190" s="152">
        <f t="shared" si="18"/>
        <v>182</v>
      </c>
      <c r="B190" s="34"/>
      <c r="C190" s="39"/>
      <c r="D190" s="33"/>
      <c r="E190" s="137"/>
      <c r="F190" s="152" t="str">
        <f>IF(ISERROR(VLOOKUP(MATCH($B190,#REF!,1),#REF!,3)),"",VLOOKUP(MATCH($B190,#REF!,1),#REF!,3))</f>
        <v/>
      </c>
      <c r="G190" s="128" t="str">
        <f t="shared" si="17"/>
        <v/>
      </c>
      <c r="H190" s="28"/>
      <c r="I190" s="29"/>
      <c r="J190" s="29"/>
      <c r="K190" s="29"/>
      <c r="L190" s="29"/>
      <c r="M190" s="29"/>
      <c r="O190" s="70" t="str">
        <f t="shared" si="13"/>
        <v/>
      </c>
      <c r="R190" t="str">
        <f t="shared" si="14"/>
        <v/>
      </c>
      <c r="S190" t="str">
        <f t="shared" si="15"/>
        <v/>
      </c>
      <c r="T190" t="str">
        <f t="shared" si="16"/>
        <v/>
      </c>
    </row>
    <row r="191" spans="1:20">
      <c r="A191" s="152">
        <f t="shared" si="18"/>
        <v>183</v>
      </c>
      <c r="B191" s="34"/>
      <c r="C191" s="39"/>
      <c r="D191" s="33"/>
      <c r="E191" s="137"/>
      <c r="F191" s="152" t="str">
        <f>IF(ISERROR(VLOOKUP(MATCH($B191,#REF!,1),#REF!,3)),"",VLOOKUP(MATCH($B191,#REF!,1),#REF!,3))</f>
        <v/>
      </c>
      <c r="G191" s="128" t="str">
        <f t="shared" si="17"/>
        <v/>
      </c>
      <c r="H191" s="28"/>
      <c r="I191" s="29"/>
      <c r="J191" s="29"/>
      <c r="K191" s="29"/>
      <c r="L191" s="29"/>
      <c r="M191" s="29"/>
      <c r="O191" s="70" t="str">
        <f t="shared" si="13"/>
        <v/>
      </c>
      <c r="R191" t="str">
        <f t="shared" si="14"/>
        <v/>
      </c>
      <c r="S191" t="str">
        <f t="shared" si="15"/>
        <v/>
      </c>
      <c r="T191" t="str">
        <f t="shared" si="16"/>
        <v/>
      </c>
    </row>
    <row r="192" spans="1:20">
      <c r="A192" s="152">
        <f t="shared" si="18"/>
        <v>184</v>
      </c>
      <c r="B192" s="34"/>
      <c r="C192" s="39"/>
      <c r="D192" s="33"/>
      <c r="E192" s="137"/>
      <c r="F192" s="152" t="str">
        <f>IF(ISERROR(VLOOKUP(MATCH($B192,#REF!,1),#REF!,3)),"",VLOOKUP(MATCH($B192,#REF!,1),#REF!,3))</f>
        <v/>
      </c>
      <c r="G192" s="128" t="str">
        <f t="shared" si="17"/>
        <v/>
      </c>
      <c r="H192" s="28"/>
      <c r="I192" s="29"/>
      <c r="J192" s="29"/>
      <c r="K192" s="29"/>
      <c r="L192" s="29"/>
      <c r="M192" s="29"/>
      <c r="O192" s="70" t="str">
        <f t="shared" si="13"/>
        <v/>
      </c>
      <c r="R192" t="str">
        <f t="shared" si="14"/>
        <v/>
      </c>
      <c r="S192" t="str">
        <f t="shared" si="15"/>
        <v/>
      </c>
      <c r="T192" t="str">
        <f t="shared" si="16"/>
        <v/>
      </c>
    </row>
    <row r="193" spans="1:20">
      <c r="A193" s="152">
        <f t="shared" si="18"/>
        <v>185</v>
      </c>
      <c r="B193" s="34"/>
      <c r="C193" s="39"/>
      <c r="D193" s="33"/>
      <c r="E193" s="137"/>
      <c r="F193" s="152" t="str">
        <f>IF(ISERROR(VLOOKUP(MATCH($B193,#REF!,1),#REF!,3)),"",VLOOKUP(MATCH($B193,#REF!,1),#REF!,3))</f>
        <v/>
      </c>
      <c r="G193" s="128" t="str">
        <f t="shared" si="17"/>
        <v/>
      </c>
      <c r="H193" s="28"/>
      <c r="I193" s="29"/>
      <c r="J193" s="29"/>
      <c r="K193" s="29"/>
      <c r="L193" s="29"/>
      <c r="M193" s="29"/>
      <c r="O193" s="70" t="str">
        <f t="shared" si="13"/>
        <v/>
      </c>
      <c r="R193" t="str">
        <f t="shared" si="14"/>
        <v/>
      </c>
      <c r="S193" t="str">
        <f t="shared" si="15"/>
        <v/>
      </c>
      <c r="T193" t="str">
        <f t="shared" si="16"/>
        <v/>
      </c>
    </row>
    <row r="194" spans="1:20">
      <c r="A194" s="152">
        <f t="shared" si="18"/>
        <v>186</v>
      </c>
      <c r="B194" s="34"/>
      <c r="C194" s="39"/>
      <c r="D194" s="33"/>
      <c r="E194" s="137"/>
      <c r="F194" s="152" t="str">
        <f>IF(ISERROR(VLOOKUP(MATCH($B194,#REF!,1),#REF!,3)),"",VLOOKUP(MATCH($B194,#REF!,1),#REF!,3))</f>
        <v/>
      </c>
      <c r="G194" s="128" t="str">
        <f t="shared" si="17"/>
        <v/>
      </c>
      <c r="H194" s="28"/>
      <c r="I194" s="29"/>
      <c r="J194" s="29"/>
      <c r="K194" s="29"/>
      <c r="L194" s="29"/>
      <c r="M194" s="29"/>
      <c r="O194" s="70" t="str">
        <f t="shared" si="13"/>
        <v/>
      </c>
      <c r="R194" t="str">
        <f t="shared" si="14"/>
        <v/>
      </c>
      <c r="S194" t="str">
        <f t="shared" si="15"/>
        <v/>
      </c>
      <c r="T194" t="str">
        <f t="shared" si="16"/>
        <v/>
      </c>
    </row>
    <row r="195" spans="1:20">
      <c r="A195" s="152">
        <f t="shared" si="18"/>
        <v>187</v>
      </c>
      <c r="B195" s="34"/>
      <c r="C195" s="39"/>
      <c r="D195" s="33"/>
      <c r="E195" s="137"/>
      <c r="F195" s="152" t="str">
        <f>IF(ISERROR(VLOOKUP(MATCH($B195,#REF!,1),#REF!,3)),"",VLOOKUP(MATCH($B195,#REF!,1),#REF!,3))</f>
        <v/>
      </c>
      <c r="G195" s="128" t="str">
        <f t="shared" si="17"/>
        <v/>
      </c>
      <c r="H195" s="28"/>
      <c r="I195" s="29"/>
      <c r="J195" s="29"/>
      <c r="K195" s="29"/>
      <c r="L195" s="29"/>
      <c r="M195" s="29"/>
      <c r="O195" s="70" t="str">
        <f t="shared" si="13"/>
        <v/>
      </c>
      <c r="R195" t="str">
        <f t="shared" si="14"/>
        <v/>
      </c>
      <c r="S195" t="str">
        <f t="shared" si="15"/>
        <v/>
      </c>
      <c r="T195" t="str">
        <f t="shared" si="16"/>
        <v/>
      </c>
    </row>
    <row r="196" spans="1:20">
      <c r="A196" s="152">
        <f t="shared" si="18"/>
        <v>188</v>
      </c>
      <c r="B196" s="34"/>
      <c r="C196" s="39"/>
      <c r="D196" s="33"/>
      <c r="E196" s="137"/>
      <c r="F196" s="152" t="str">
        <f>IF(ISERROR(VLOOKUP(MATCH($B196,#REF!,1),#REF!,3)),"",VLOOKUP(MATCH($B196,#REF!,1),#REF!,3))</f>
        <v/>
      </c>
      <c r="G196" s="128" t="str">
        <f t="shared" si="17"/>
        <v/>
      </c>
      <c r="H196" s="28"/>
      <c r="I196" s="29"/>
      <c r="J196" s="29"/>
      <c r="K196" s="29"/>
      <c r="L196" s="29"/>
      <c r="M196" s="29"/>
      <c r="O196" s="70" t="str">
        <f t="shared" si="13"/>
        <v/>
      </c>
      <c r="R196" t="str">
        <f t="shared" si="14"/>
        <v/>
      </c>
      <c r="S196" t="str">
        <f t="shared" si="15"/>
        <v/>
      </c>
      <c r="T196" t="str">
        <f t="shared" si="16"/>
        <v/>
      </c>
    </row>
    <row r="197" spans="1:20">
      <c r="A197" s="152">
        <f t="shared" si="18"/>
        <v>189</v>
      </c>
      <c r="B197" s="34"/>
      <c r="C197" s="39"/>
      <c r="D197" s="33"/>
      <c r="E197" s="137"/>
      <c r="F197" s="152" t="str">
        <f>IF(ISERROR(VLOOKUP(MATCH($B197,#REF!,1),#REF!,3)),"",VLOOKUP(MATCH($B197,#REF!,1),#REF!,3))</f>
        <v/>
      </c>
      <c r="G197" s="128" t="str">
        <f t="shared" si="17"/>
        <v/>
      </c>
      <c r="H197" s="28"/>
      <c r="I197" s="29"/>
      <c r="J197" s="29"/>
      <c r="K197" s="29"/>
      <c r="L197" s="29"/>
      <c r="M197" s="29"/>
      <c r="O197" s="70" t="str">
        <f t="shared" si="13"/>
        <v/>
      </c>
      <c r="R197" t="str">
        <f t="shared" si="14"/>
        <v/>
      </c>
      <c r="S197" t="str">
        <f t="shared" si="15"/>
        <v/>
      </c>
      <c r="T197" t="str">
        <f t="shared" si="16"/>
        <v/>
      </c>
    </row>
    <row r="198" spans="1:20">
      <c r="A198" s="153">
        <f t="shared" si="18"/>
        <v>190</v>
      </c>
      <c r="B198" s="37"/>
      <c r="C198" s="40"/>
      <c r="D198" s="35"/>
      <c r="E198" s="138"/>
      <c r="F198" s="153" t="str">
        <f>IF(ISERROR(VLOOKUP(MATCH($B198,#REF!,1),#REF!,3)),"",VLOOKUP(MATCH($B198,#REF!,1),#REF!,3))</f>
        <v/>
      </c>
      <c r="G198" s="131" t="str">
        <f t="shared" si="17"/>
        <v/>
      </c>
      <c r="H198" s="51"/>
      <c r="I198" s="52"/>
      <c r="J198" s="52"/>
      <c r="K198" s="52"/>
      <c r="L198" s="52"/>
      <c r="M198" s="52"/>
      <c r="O198" s="70" t="str">
        <f t="shared" si="13"/>
        <v/>
      </c>
      <c r="R198" t="str">
        <f t="shared" si="14"/>
        <v/>
      </c>
      <c r="S198" t="str">
        <f t="shared" si="15"/>
        <v/>
      </c>
      <c r="T198" t="str">
        <f t="shared" si="16"/>
        <v/>
      </c>
    </row>
    <row r="199" spans="1:20">
      <c r="A199" s="151">
        <f t="shared" si="18"/>
        <v>191</v>
      </c>
      <c r="B199" s="44"/>
      <c r="C199" s="45"/>
      <c r="D199" s="46"/>
      <c r="E199" s="139"/>
      <c r="F199" s="154" t="str">
        <f>IF(ISERROR(VLOOKUP(MATCH($B199,#REF!,1),#REF!,3)),"",VLOOKUP(MATCH($B199,#REF!,1),#REF!,3))</f>
        <v/>
      </c>
      <c r="G199" s="130" t="str">
        <f t="shared" si="17"/>
        <v/>
      </c>
      <c r="H199" s="49"/>
      <c r="I199" s="50"/>
      <c r="J199" s="50"/>
      <c r="K199" s="50"/>
      <c r="L199" s="50"/>
      <c r="M199" s="50"/>
      <c r="O199" s="70" t="str">
        <f t="shared" si="13"/>
        <v/>
      </c>
      <c r="R199" t="str">
        <f t="shared" si="14"/>
        <v/>
      </c>
      <c r="S199" t="str">
        <f t="shared" si="15"/>
        <v/>
      </c>
      <c r="T199" t="str">
        <f t="shared" si="16"/>
        <v/>
      </c>
    </row>
    <row r="200" spans="1:20">
      <c r="A200" s="152">
        <f t="shared" si="18"/>
        <v>192</v>
      </c>
      <c r="B200" s="34"/>
      <c r="C200" s="39"/>
      <c r="D200" s="33"/>
      <c r="E200" s="137"/>
      <c r="F200" s="152" t="str">
        <f>IF(ISERROR(VLOOKUP(MATCH($B200,#REF!,1),#REF!,3)),"",VLOOKUP(MATCH($B200,#REF!,1),#REF!,3))</f>
        <v/>
      </c>
      <c r="G200" s="128" t="str">
        <f t="shared" si="17"/>
        <v/>
      </c>
      <c r="H200" s="28"/>
      <c r="I200" s="29"/>
      <c r="J200" s="29"/>
      <c r="K200" s="29"/>
      <c r="L200" s="29"/>
      <c r="M200" s="29"/>
      <c r="O200" s="70" t="str">
        <f t="shared" ref="O200:O208" si="19">IF(COUNTIF(H200:M200,"○")=0,"",COUNTIF(H200:M200,"○"))</f>
        <v/>
      </c>
      <c r="R200" t="str">
        <f t="shared" si="14"/>
        <v/>
      </c>
      <c r="S200" t="str">
        <f t="shared" si="15"/>
        <v/>
      </c>
      <c r="T200" t="str">
        <f t="shared" si="16"/>
        <v/>
      </c>
    </row>
    <row r="201" spans="1:20">
      <c r="A201" s="152">
        <f t="shared" si="18"/>
        <v>193</v>
      </c>
      <c r="B201" s="34"/>
      <c r="C201" s="39"/>
      <c r="D201" s="33"/>
      <c r="E201" s="137"/>
      <c r="F201" s="152" t="str">
        <f>IF(ISERROR(VLOOKUP(MATCH($B201,#REF!,1),#REF!,3)),"",VLOOKUP(MATCH($B201,#REF!,1),#REF!,3))</f>
        <v/>
      </c>
      <c r="G201" s="128" t="str">
        <f t="shared" si="17"/>
        <v/>
      </c>
      <c r="H201" s="28"/>
      <c r="I201" s="29"/>
      <c r="J201" s="29"/>
      <c r="K201" s="29"/>
      <c r="L201" s="29"/>
      <c r="M201" s="29"/>
      <c r="O201" s="70" t="str">
        <f t="shared" si="19"/>
        <v/>
      </c>
      <c r="R201" t="str">
        <f t="shared" ref="R201:R208" si="20">IF(H201="○","小男走高跳．","")</f>
        <v/>
      </c>
      <c r="S201" t="str">
        <f t="shared" ref="S201:S208" si="21">IF(J201="○","小男走高跳．","")</f>
        <v/>
      </c>
      <c r="T201" t="str">
        <f t="shared" ref="T201:T208" si="22">IF(L201="○","小男ジャベリック．","")</f>
        <v/>
      </c>
    </row>
    <row r="202" spans="1:20">
      <c r="A202" s="152">
        <f t="shared" si="18"/>
        <v>194</v>
      </c>
      <c r="B202" s="34"/>
      <c r="C202" s="39"/>
      <c r="D202" s="33"/>
      <c r="E202" s="137"/>
      <c r="F202" s="152" t="str">
        <f>IF(ISERROR(VLOOKUP(MATCH($B202,#REF!,1),#REF!,3)),"",VLOOKUP(MATCH($B202,#REF!,1),#REF!,3))</f>
        <v/>
      </c>
      <c r="G202" s="128" t="str">
        <f t="shared" ref="G202:G208" si="23">T(R202)&amp;T(S202)&amp;T(T202)</f>
        <v/>
      </c>
      <c r="H202" s="28"/>
      <c r="I202" s="29"/>
      <c r="J202" s="29"/>
      <c r="K202" s="29"/>
      <c r="L202" s="29"/>
      <c r="M202" s="29"/>
      <c r="O202" s="70" t="str">
        <f t="shared" si="19"/>
        <v/>
      </c>
      <c r="R202" t="str">
        <f t="shared" si="20"/>
        <v/>
      </c>
      <c r="S202" t="str">
        <f t="shared" si="21"/>
        <v/>
      </c>
      <c r="T202" t="str">
        <f t="shared" si="22"/>
        <v/>
      </c>
    </row>
    <row r="203" spans="1:20">
      <c r="A203" s="152">
        <f t="shared" ref="A203:A208" si="24">IF(COUNTIF($C$9:$C$208,C203)&gt;=2,$A$221,A202+1)</f>
        <v>195</v>
      </c>
      <c r="B203" s="34"/>
      <c r="C203" s="39"/>
      <c r="D203" s="33"/>
      <c r="E203" s="137"/>
      <c r="F203" s="152" t="str">
        <f>IF(ISERROR(VLOOKUP(MATCH($B203,#REF!,1),#REF!,3)),"",VLOOKUP(MATCH($B203,#REF!,1),#REF!,3))</f>
        <v/>
      </c>
      <c r="G203" s="128" t="str">
        <f t="shared" si="23"/>
        <v/>
      </c>
      <c r="H203" s="28"/>
      <c r="I203" s="29"/>
      <c r="J203" s="29"/>
      <c r="K203" s="29"/>
      <c r="L203" s="29"/>
      <c r="M203" s="29"/>
      <c r="O203" s="70" t="str">
        <f t="shared" si="19"/>
        <v/>
      </c>
      <c r="R203" t="str">
        <f t="shared" si="20"/>
        <v/>
      </c>
      <c r="S203" t="str">
        <f t="shared" si="21"/>
        <v/>
      </c>
      <c r="T203" t="str">
        <f t="shared" si="22"/>
        <v/>
      </c>
    </row>
    <row r="204" spans="1:20">
      <c r="A204" s="152">
        <f t="shared" si="24"/>
        <v>196</v>
      </c>
      <c r="B204" s="34"/>
      <c r="C204" s="39"/>
      <c r="D204" s="33"/>
      <c r="E204" s="137"/>
      <c r="F204" s="152" t="str">
        <f>IF(ISERROR(VLOOKUP(MATCH($B204,#REF!,1),#REF!,3)),"",VLOOKUP(MATCH($B204,#REF!,1),#REF!,3))</f>
        <v/>
      </c>
      <c r="G204" s="128" t="str">
        <f t="shared" si="23"/>
        <v/>
      </c>
      <c r="H204" s="28"/>
      <c r="I204" s="29"/>
      <c r="J204" s="29"/>
      <c r="K204" s="29"/>
      <c r="L204" s="29"/>
      <c r="M204" s="29"/>
      <c r="O204" s="70" t="str">
        <f t="shared" si="19"/>
        <v/>
      </c>
      <c r="R204" t="str">
        <f t="shared" si="20"/>
        <v/>
      </c>
      <c r="S204" t="str">
        <f t="shared" si="21"/>
        <v/>
      </c>
      <c r="T204" t="str">
        <f t="shared" si="22"/>
        <v/>
      </c>
    </row>
    <row r="205" spans="1:20">
      <c r="A205" s="152">
        <f t="shared" si="24"/>
        <v>197</v>
      </c>
      <c r="B205" s="34"/>
      <c r="C205" s="39"/>
      <c r="D205" s="33"/>
      <c r="E205" s="137"/>
      <c r="F205" s="152" t="str">
        <f>IF(ISERROR(VLOOKUP(MATCH($B205,#REF!,1),#REF!,3)),"",VLOOKUP(MATCH($B205,#REF!,1),#REF!,3))</f>
        <v/>
      </c>
      <c r="G205" s="128" t="str">
        <f t="shared" si="23"/>
        <v/>
      </c>
      <c r="H205" s="28"/>
      <c r="I205" s="29"/>
      <c r="J205" s="29"/>
      <c r="K205" s="29"/>
      <c r="L205" s="29"/>
      <c r="M205" s="29"/>
      <c r="O205" s="70" t="str">
        <f t="shared" si="19"/>
        <v/>
      </c>
      <c r="R205" t="str">
        <f t="shared" si="20"/>
        <v/>
      </c>
      <c r="S205" t="str">
        <f t="shared" si="21"/>
        <v/>
      </c>
      <c r="T205" t="str">
        <f t="shared" si="22"/>
        <v/>
      </c>
    </row>
    <row r="206" spans="1:20">
      <c r="A206" s="152">
        <f t="shared" si="24"/>
        <v>198</v>
      </c>
      <c r="B206" s="34"/>
      <c r="C206" s="39"/>
      <c r="D206" s="33"/>
      <c r="E206" s="137"/>
      <c r="F206" s="152" t="str">
        <f>IF(ISERROR(VLOOKUP(MATCH($B206,#REF!,1),#REF!,3)),"",VLOOKUP(MATCH($B206,#REF!,1),#REF!,3))</f>
        <v/>
      </c>
      <c r="G206" s="128" t="str">
        <f t="shared" si="23"/>
        <v/>
      </c>
      <c r="H206" s="28"/>
      <c r="I206" s="29"/>
      <c r="J206" s="29"/>
      <c r="K206" s="29"/>
      <c r="L206" s="29"/>
      <c r="M206" s="29"/>
      <c r="O206" s="70" t="str">
        <f t="shared" si="19"/>
        <v/>
      </c>
      <c r="R206" t="str">
        <f t="shared" si="20"/>
        <v/>
      </c>
      <c r="S206" t="str">
        <f t="shared" si="21"/>
        <v/>
      </c>
      <c r="T206" t="str">
        <f t="shared" si="22"/>
        <v/>
      </c>
    </row>
    <row r="207" spans="1:20">
      <c r="A207" s="152">
        <f t="shared" si="24"/>
        <v>199</v>
      </c>
      <c r="B207" s="34"/>
      <c r="C207" s="39"/>
      <c r="D207" s="33"/>
      <c r="E207" s="137"/>
      <c r="F207" s="152" t="str">
        <f>IF(ISERROR(VLOOKUP(MATCH($B207,#REF!,1),#REF!,3)),"",VLOOKUP(MATCH($B207,#REF!,1),#REF!,3))</f>
        <v/>
      </c>
      <c r="G207" s="128" t="str">
        <f t="shared" si="23"/>
        <v/>
      </c>
      <c r="H207" s="28"/>
      <c r="I207" s="29"/>
      <c r="J207" s="29"/>
      <c r="K207" s="29"/>
      <c r="L207" s="29"/>
      <c r="M207" s="29"/>
      <c r="O207" s="70" t="str">
        <f t="shared" si="19"/>
        <v/>
      </c>
      <c r="R207" t="str">
        <f t="shared" si="20"/>
        <v/>
      </c>
      <c r="S207" t="str">
        <f t="shared" si="21"/>
        <v/>
      </c>
      <c r="T207" t="str">
        <f t="shared" si="22"/>
        <v/>
      </c>
    </row>
    <row r="208" spans="1:20">
      <c r="A208" s="153">
        <f t="shared" si="24"/>
        <v>200</v>
      </c>
      <c r="B208" s="37"/>
      <c r="C208" s="40"/>
      <c r="D208" s="35"/>
      <c r="E208" s="138"/>
      <c r="F208" s="153" t="str">
        <f>IF(ISERROR(VLOOKUP(MATCH($B208,#REF!,1),#REF!,3)),"",VLOOKUP(MATCH($B208,#REF!,1),#REF!,3))</f>
        <v/>
      </c>
      <c r="G208" s="131" t="str">
        <f t="shared" si="23"/>
        <v/>
      </c>
      <c r="H208" s="28"/>
      <c r="I208" s="29"/>
      <c r="J208" s="29"/>
      <c r="K208" s="29"/>
      <c r="L208" s="29"/>
      <c r="M208" s="29"/>
      <c r="O208" s="70" t="str">
        <f t="shared" si="19"/>
        <v/>
      </c>
      <c r="R208" t="str">
        <f t="shared" si="20"/>
        <v/>
      </c>
      <c r="S208" t="str">
        <f t="shared" si="21"/>
        <v/>
      </c>
      <c r="T208" t="str">
        <f t="shared" si="22"/>
        <v/>
      </c>
    </row>
    <row r="210" spans="1:15">
      <c r="H210">
        <f>COUNTIF(H9:H208,"○")</f>
        <v>0</v>
      </c>
      <c r="J210">
        <f>COUNTIF(J9:J208,"○")</f>
        <v>0</v>
      </c>
      <c r="L210">
        <f>COUNTIF(L9:L208,"○")</f>
        <v>0</v>
      </c>
      <c r="O210" s="70">
        <f>SUM(O9:O208)</f>
        <v>0</v>
      </c>
    </row>
    <row r="221" spans="1:15">
      <c r="A221" s="17" t="s">
        <v>8</v>
      </c>
    </row>
    <row r="329" spans="1:1">
      <c r="A329" s="3"/>
    </row>
  </sheetData>
  <protectedRanges>
    <protectedRange sqref="H9:M208" name="範囲2"/>
    <protectedRange sqref="B9:E208" name="範囲1"/>
  </protectedRanges>
  <mergeCells count="4">
    <mergeCell ref="B1:G1"/>
    <mergeCell ref="H7:I7"/>
    <mergeCell ref="J7:K7"/>
    <mergeCell ref="L7:M7"/>
  </mergeCells>
  <phoneticPr fontId="2"/>
  <dataValidations count="1">
    <dataValidation type="list" allowBlank="1" showInputMessage="1" showErrorMessage="1" sqref="H9:H208 J9:J208 L9:L208" xr:uid="{00000000-0002-0000-0100-000000000000}">
      <formula1>$R$7</formula1>
    </dataValidation>
  </dataValidations>
  <printOptions horizontalCentered="1" verticalCentered="1"/>
  <pageMargins left="0.75" right="0.75" top="1" bottom="1" header="0.51200000000000001" footer="0.51200000000000001"/>
  <pageSetup paperSize="9" orientation="portrait" blackAndWhite="1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V329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H9" sqref="H9:L9"/>
    </sheetView>
  </sheetViews>
  <sheetFormatPr defaultRowHeight="13.5"/>
  <cols>
    <col min="1" max="1" width="6.5" customWidth="1"/>
    <col min="2" max="2" width="7.375" customWidth="1"/>
    <col min="3" max="3" width="13.375" customWidth="1"/>
    <col min="4" max="4" width="16.875" customWidth="1"/>
    <col min="5" max="5" width="4.375" customWidth="1"/>
    <col min="6" max="6" width="11.125" customWidth="1"/>
    <col min="7" max="7" width="43.125" customWidth="1"/>
    <col min="8" max="8" width="2.375" customWidth="1"/>
    <col min="9" max="9" width="5.75" customWidth="1"/>
    <col min="10" max="10" width="2.25" customWidth="1"/>
    <col min="11" max="11" width="5.75" customWidth="1"/>
    <col min="12" max="12" width="2.25" customWidth="1"/>
    <col min="13" max="13" width="5.75" customWidth="1"/>
    <col min="14" max="14" width="5.625" customWidth="1"/>
    <col min="15" max="15" width="9.375" customWidth="1"/>
    <col min="16" max="16" width="4.625" customWidth="1"/>
    <col min="17" max="17" width="6.25" customWidth="1"/>
    <col min="18" max="20" width="3" customWidth="1"/>
    <col min="21" max="24" width="8.5" customWidth="1"/>
    <col min="26" max="26" width="7.875" customWidth="1"/>
    <col min="27" max="27" width="13.625" customWidth="1"/>
    <col min="28" max="28" width="5.25" customWidth="1"/>
  </cols>
  <sheetData>
    <row r="1" spans="1:22" ht="13.5" customHeight="1">
      <c r="B1" s="209" t="str">
        <f>"第"&amp;DBCS('必ず入力してください!!'!$L$2)&amp;"回 "&amp;"浜田市陸協記録会　参加申込シート　（小学校女子）"</f>
        <v>第１回 浜田市陸協記録会　参加申込シート　（小学校女子）</v>
      </c>
      <c r="C1" s="209"/>
      <c r="D1" s="209"/>
      <c r="E1" s="209"/>
      <c r="F1" s="209"/>
      <c r="G1" s="209"/>
    </row>
    <row r="2" spans="1:22">
      <c r="B2">
        <v>1</v>
      </c>
      <c r="C2">
        <f>B2+1</f>
        <v>2</v>
      </c>
      <c r="D2">
        <f t="shared" ref="D2:O2" si="0">C2+1</f>
        <v>3</v>
      </c>
      <c r="E2">
        <f t="shared" si="0"/>
        <v>4</v>
      </c>
      <c r="F2">
        <f t="shared" si="0"/>
        <v>5</v>
      </c>
      <c r="G2" s="20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  <c r="L2">
        <f t="shared" si="0"/>
        <v>11</v>
      </c>
      <c r="M2">
        <f t="shared" si="0"/>
        <v>12</v>
      </c>
      <c r="N2">
        <f t="shared" si="0"/>
        <v>13</v>
      </c>
      <c r="O2">
        <f t="shared" si="0"/>
        <v>14</v>
      </c>
    </row>
    <row r="3" spans="1:22">
      <c r="B3" t="s">
        <v>66</v>
      </c>
      <c r="C3" s="160"/>
      <c r="D3" s="19" t="s">
        <v>11</v>
      </c>
    </row>
    <row r="4" spans="1:22">
      <c r="B4" s="56"/>
      <c r="C4" s="19" t="s">
        <v>14</v>
      </c>
      <c r="D4" s="19"/>
    </row>
    <row r="5" spans="1:22" ht="16.5" customHeight="1">
      <c r="B5" s="56"/>
      <c r="C5" s="161" t="s">
        <v>68</v>
      </c>
      <c r="D5" s="19"/>
      <c r="F5" s="6"/>
      <c r="H5" s="149" t="s">
        <v>6</v>
      </c>
      <c r="I5" s="54"/>
      <c r="J5" s="159"/>
      <c r="K5" s="159"/>
      <c r="L5" s="159"/>
      <c r="M5" s="159"/>
    </row>
    <row r="6" spans="1:22" ht="13.5" customHeight="1">
      <c r="B6" s="147"/>
      <c r="C6" s="148" t="s">
        <v>55</v>
      </c>
      <c r="D6" s="16"/>
      <c r="E6" s="16"/>
      <c r="F6" s="59" t="s">
        <v>64</v>
      </c>
      <c r="G6" s="59" t="s">
        <v>54</v>
      </c>
      <c r="H6" s="12"/>
      <c r="I6" s="13"/>
      <c r="J6" s="12"/>
      <c r="K6" s="13"/>
      <c r="L6" s="12"/>
      <c r="M6" s="13"/>
      <c r="Q6" s="1"/>
      <c r="R6" s="1"/>
      <c r="S6" s="1"/>
      <c r="T6" s="1"/>
      <c r="U6" s="1"/>
      <c r="V6" s="1"/>
    </row>
    <row r="7" spans="1:22" ht="39.75" customHeight="1">
      <c r="B7" s="10" t="s">
        <v>83</v>
      </c>
      <c r="C7" s="11" t="s">
        <v>3</v>
      </c>
      <c r="D7" s="55" t="s">
        <v>12</v>
      </c>
      <c r="E7" s="11" t="s">
        <v>1</v>
      </c>
      <c r="F7" s="55" t="s">
        <v>0</v>
      </c>
      <c r="G7" s="5" t="s">
        <v>7</v>
      </c>
      <c r="H7" s="213" t="s">
        <v>47</v>
      </c>
      <c r="I7" s="214"/>
      <c r="J7" s="213" t="s">
        <v>48</v>
      </c>
      <c r="K7" s="214"/>
      <c r="L7" s="213" t="s">
        <v>76</v>
      </c>
      <c r="M7" s="214"/>
      <c r="O7" s="2" t="s">
        <v>31</v>
      </c>
      <c r="Q7" s="2"/>
      <c r="R7" s="2" t="s">
        <v>79</v>
      </c>
      <c r="S7" s="2"/>
      <c r="T7" s="2"/>
      <c r="U7" s="2"/>
    </row>
    <row r="8" spans="1:22" ht="14.25" customHeight="1">
      <c r="A8" s="21" t="s">
        <v>5</v>
      </c>
      <c r="B8" s="22">
        <v>1</v>
      </c>
      <c r="C8" s="22" t="s">
        <v>62</v>
      </c>
      <c r="D8" s="133" t="s">
        <v>63</v>
      </c>
      <c r="E8" s="135">
        <v>4</v>
      </c>
      <c r="F8" s="23" t="str">
        <f>IF(ISERROR(VLOOKUP(MATCH($B8,#REF!,1),#REF!,3)),"",VLOOKUP(MATCH($B8,#REF!,1),#REF!,3))</f>
        <v/>
      </c>
      <c r="G8" s="126" t="str">
        <f>T(R8)&amp;T(S8)&amp;T(T8)</f>
        <v>小女走高跳．小女走幅跳．小女ジャベリック．</v>
      </c>
      <c r="H8" s="53" t="s">
        <v>4</v>
      </c>
      <c r="I8" s="141" t="s">
        <v>49</v>
      </c>
      <c r="J8" s="53" t="s">
        <v>4</v>
      </c>
      <c r="K8" s="141" t="s">
        <v>50</v>
      </c>
      <c r="L8" s="53" t="s">
        <v>4</v>
      </c>
      <c r="M8" s="141" t="s">
        <v>51</v>
      </c>
      <c r="O8" s="70">
        <f t="shared" ref="O8:O71" si="1">IF(COUNTIF(H8:M8,"○")=0,"",COUNTIF(H8:M8,"○"))</f>
        <v>3</v>
      </c>
      <c r="Q8" s="2"/>
      <c r="R8" t="str">
        <f>IF(H8="○","小女走高跳．","")</f>
        <v>小女走高跳．</v>
      </c>
      <c r="S8" t="str">
        <f>IF(J8="○","小女走幅跳．","")</f>
        <v>小女走幅跳．</v>
      </c>
      <c r="T8" t="str">
        <f>IF(L8="○","小女ジャベリック．","")</f>
        <v>小女ジャベリック．</v>
      </c>
    </row>
    <row r="9" spans="1:22">
      <c r="A9" s="151">
        <v>1</v>
      </c>
      <c r="B9" s="36"/>
      <c r="C9" s="38"/>
      <c r="D9" s="32"/>
      <c r="E9" s="136"/>
      <c r="F9" s="151" t="str">
        <f>IF(ISERROR(VLOOKUP(MATCH($B9,#REF!,1),#REF!,3)),"",VLOOKUP(MATCH($B9,#REF!,1),#REF!,3))</f>
        <v/>
      </c>
      <c r="G9" s="127" t="str">
        <f>T(R9)&amp;T(S9)&amp;T(T9)</f>
        <v/>
      </c>
      <c r="H9" s="26"/>
      <c r="I9" s="27"/>
      <c r="J9" s="27"/>
      <c r="K9" s="27"/>
      <c r="L9" s="27"/>
      <c r="M9" s="27"/>
      <c r="O9" s="70" t="str">
        <f t="shared" si="1"/>
        <v/>
      </c>
      <c r="Q9" s="2"/>
      <c r="R9" t="str">
        <f t="shared" ref="R9:R72" si="2">IF(H9="○","小女走高跳．","")</f>
        <v/>
      </c>
      <c r="S9" t="str">
        <f t="shared" ref="S9:S72" si="3">IF(J9="○","小女走幅跳．","")</f>
        <v/>
      </c>
      <c r="T9" t="str">
        <f t="shared" ref="T9:T72" si="4">IF(L9="○","小女ジャベリック．","")</f>
        <v/>
      </c>
    </row>
    <row r="10" spans="1:22">
      <c r="A10" s="158">
        <f t="shared" ref="A10:A41" si="5">IF(COUNTIF($C$9:$C$208,C10)&gt;=2,$A$221,A9+1)</f>
        <v>2</v>
      </c>
      <c r="B10" s="34"/>
      <c r="C10" s="39"/>
      <c r="D10" s="33"/>
      <c r="E10" s="137"/>
      <c r="F10" s="152" t="str">
        <f>IF(ISERROR(VLOOKUP(MATCH($B10,#REF!,1),#REF!,3)),"",VLOOKUP(MATCH($B10,#REF!,1),#REF!,3))</f>
        <v/>
      </c>
      <c r="G10" s="128" t="str">
        <f t="shared" ref="G10:G73" si="6">T(R10)&amp;T(S10)&amp;T(T10)</f>
        <v/>
      </c>
      <c r="H10" s="28"/>
      <c r="I10" s="29"/>
      <c r="J10" s="29"/>
      <c r="K10" s="29"/>
      <c r="L10" s="29"/>
      <c r="M10" s="29"/>
      <c r="O10" s="70" t="str">
        <f t="shared" si="1"/>
        <v/>
      </c>
      <c r="Q10" s="2"/>
      <c r="R10" t="str">
        <f t="shared" si="2"/>
        <v/>
      </c>
      <c r="S10" t="str">
        <f t="shared" si="3"/>
        <v/>
      </c>
      <c r="T10" t="str">
        <f t="shared" si="4"/>
        <v/>
      </c>
    </row>
    <row r="11" spans="1:22">
      <c r="A11" s="152">
        <f t="shared" si="5"/>
        <v>3</v>
      </c>
      <c r="B11" s="34"/>
      <c r="C11" s="39"/>
      <c r="D11" s="33"/>
      <c r="E11" s="137"/>
      <c r="F11" s="152" t="str">
        <f>IF(ISERROR(VLOOKUP(MATCH($B11,#REF!,1),#REF!,3)),"",VLOOKUP(MATCH($B11,#REF!,1),#REF!,3))</f>
        <v/>
      </c>
      <c r="G11" s="128" t="str">
        <f t="shared" si="6"/>
        <v/>
      </c>
      <c r="H11" s="28"/>
      <c r="I11" s="29"/>
      <c r="J11" s="29"/>
      <c r="K11" s="29"/>
      <c r="L11" s="29"/>
      <c r="M11" s="29"/>
      <c r="O11" s="70" t="str">
        <f t="shared" si="1"/>
        <v/>
      </c>
      <c r="Q11" s="2"/>
      <c r="R11" t="str">
        <f t="shared" si="2"/>
        <v/>
      </c>
      <c r="S11" t="str">
        <f t="shared" si="3"/>
        <v/>
      </c>
      <c r="T11" t="str">
        <f t="shared" si="4"/>
        <v/>
      </c>
    </row>
    <row r="12" spans="1:22">
      <c r="A12" s="152">
        <f t="shared" si="5"/>
        <v>4</v>
      </c>
      <c r="B12" s="34"/>
      <c r="C12" s="39"/>
      <c r="D12" s="33"/>
      <c r="E12" s="137"/>
      <c r="F12" s="152" t="str">
        <f>IF(ISERROR(VLOOKUP(MATCH($B12,#REF!,1),#REF!,3)),"",VLOOKUP(MATCH($B12,#REF!,1),#REF!,3))</f>
        <v/>
      </c>
      <c r="G12" s="128" t="str">
        <f t="shared" si="6"/>
        <v/>
      </c>
      <c r="H12" s="28"/>
      <c r="I12" s="29"/>
      <c r="J12" s="29"/>
      <c r="K12" s="29"/>
      <c r="L12" s="29"/>
      <c r="M12" s="29"/>
      <c r="O12" s="70" t="str">
        <f t="shared" si="1"/>
        <v/>
      </c>
      <c r="Q12" s="2"/>
      <c r="R12" t="str">
        <f t="shared" si="2"/>
        <v/>
      </c>
      <c r="S12" t="str">
        <f t="shared" si="3"/>
        <v/>
      </c>
      <c r="T12" t="str">
        <f t="shared" si="4"/>
        <v/>
      </c>
    </row>
    <row r="13" spans="1:22">
      <c r="A13" s="152">
        <f t="shared" si="5"/>
        <v>5</v>
      </c>
      <c r="B13" s="34"/>
      <c r="C13" s="39"/>
      <c r="D13" s="33"/>
      <c r="E13" s="137"/>
      <c r="F13" s="152" t="str">
        <f>IF(ISERROR(VLOOKUP(MATCH($B13,#REF!,1),#REF!,3)),"",VLOOKUP(MATCH($B13,#REF!,1),#REF!,3))</f>
        <v/>
      </c>
      <c r="G13" s="128" t="str">
        <f t="shared" si="6"/>
        <v/>
      </c>
      <c r="H13" s="28"/>
      <c r="I13" s="29"/>
      <c r="J13" s="29"/>
      <c r="K13" s="29"/>
      <c r="L13" s="29"/>
      <c r="M13" s="29"/>
      <c r="O13" s="70" t="str">
        <f t="shared" si="1"/>
        <v/>
      </c>
      <c r="Q13" s="2"/>
      <c r="R13" t="str">
        <f t="shared" si="2"/>
        <v/>
      </c>
      <c r="S13" t="str">
        <f t="shared" si="3"/>
        <v/>
      </c>
      <c r="T13" t="str">
        <f t="shared" si="4"/>
        <v/>
      </c>
    </row>
    <row r="14" spans="1:22">
      <c r="A14" s="152">
        <f t="shared" si="5"/>
        <v>6</v>
      </c>
      <c r="B14" s="34"/>
      <c r="C14" s="39"/>
      <c r="D14" s="33"/>
      <c r="E14" s="137"/>
      <c r="F14" s="152" t="str">
        <f>IF(ISERROR(VLOOKUP(MATCH($B14,#REF!,1),#REF!,3)),"",VLOOKUP(MATCH($B14,#REF!,1),#REF!,3))</f>
        <v/>
      </c>
      <c r="G14" s="128" t="str">
        <f t="shared" si="6"/>
        <v/>
      </c>
      <c r="H14" s="28"/>
      <c r="I14" s="29"/>
      <c r="J14" s="29"/>
      <c r="K14" s="29"/>
      <c r="L14" s="29"/>
      <c r="M14" s="29"/>
      <c r="O14" s="70" t="str">
        <f t="shared" si="1"/>
        <v/>
      </c>
      <c r="Q14" s="2"/>
      <c r="R14" t="str">
        <f t="shared" si="2"/>
        <v/>
      </c>
      <c r="S14" t="str">
        <f t="shared" si="3"/>
        <v/>
      </c>
      <c r="T14" t="str">
        <f t="shared" si="4"/>
        <v/>
      </c>
    </row>
    <row r="15" spans="1:22">
      <c r="A15" s="152">
        <f t="shared" si="5"/>
        <v>7</v>
      </c>
      <c r="B15" s="34"/>
      <c r="C15" s="39"/>
      <c r="D15" s="33"/>
      <c r="E15" s="137"/>
      <c r="F15" s="152" t="str">
        <f>IF(ISERROR(VLOOKUP(MATCH($B15,#REF!,1),#REF!,3)),"",VLOOKUP(MATCH($B15,#REF!,1),#REF!,3))</f>
        <v/>
      </c>
      <c r="G15" s="128" t="str">
        <f t="shared" si="6"/>
        <v/>
      </c>
      <c r="H15" s="28"/>
      <c r="I15" s="29"/>
      <c r="J15" s="29"/>
      <c r="K15" s="29"/>
      <c r="L15" s="29"/>
      <c r="M15" s="29"/>
      <c r="O15" s="70" t="str">
        <f t="shared" si="1"/>
        <v/>
      </c>
      <c r="Q15" s="2"/>
      <c r="R15" t="str">
        <f t="shared" si="2"/>
        <v/>
      </c>
      <c r="S15" t="str">
        <f t="shared" si="3"/>
        <v/>
      </c>
      <c r="T15" t="str">
        <f t="shared" si="4"/>
        <v/>
      </c>
    </row>
    <row r="16" spans="1:22">
      <c r="A16" s="152">
        <f t="shared" si="5"/>
        <v>8</v>
      </c>
      <c r="B16" s="34"/>
      <c r="C16" s="39"/>
      <c r="D16" s="33"/>
      <c r="E16" s="137"/>
      <c r="F16" s="152" t="str">
        <f>IF(ISERROR(VLOOKUP(MATCH($B16,#REF!,1),#REF!,3)),"",VLOOKUP(MATCH($B16,#REF!,1),#REF!,3))</f>
        <v/>
      </c>
      <c r="G16" s="128" t="str">
        <f t="shared" si="6"/>
        <v/>
      </c>
      <c r="H16" s="28"/>
      <c r="I16" s="29"/>
      <c r="J16" s="29"/>
      <c r="K16" s="29"/>
      <c r="L16" s="29"/>
      <c r="M16" s="29"/>
      <c r="O16" s="70" t="str">
        <f t="shared" si="1"/>
        <v/>
      </c>
      <c r="Q16" s="2"/>
      <c r="R16" t="str">
        <f t="shared" si="2"/>
        <v/>
      </c>
      <c r="S16" t="str">
        <f t="shared" si="3"/>
        <v/>
      </c>
      <c r="T16" t="str">
        <f t="shared" si="4"/>
        <v/>
      </c>
    </row>
    <row r="17" spans="1:20">
      <c r="A17" s="152">
        <f t="shared" si="5"/>
        <v>9</v>
      </c>
      <c r="B17" s="34"/>
      <c r="C17" s="39"/>
      <c r="D17" s="33"/>
      <c r="E17" s="137"/>
      <c r="F17" s="152" t="str">
        <f>IF(ISERROR(VLOOKUP(MATCH($B17,#REF!,1),#REF!,3)),"",VLOOKUP(MATCH($B17,#REF!,1),#REF!,3))</f>
        <v/>
      </c>
      <c r="G17" s="128" t="str">
        <f t="shared" si="6"/>
        <v/>
      </c>
      <c r="H17" s="28"/>
      <c r="I17" s="29"/>
      <c r="J17" s="29"/>
      <c r="K17" s="29"/>
      <c r="L17" s="29"/>
      <c r="M17" s="29"/>
      <c r="O17" s="70" t="str">
        <f t="shared" si="1"/>
        <v/>
      </c>
      <c r="Q17" s="2"/>
      <c r="R17" t="str">
        <f t="shared" si="2"/>
        <v/>
      </c>
      <c r="S17" t="str">
        <f t="shared" si="3"/>
        <v/>
      </c>
      <c r="T17" t="str">
        <f t="shared" si="4"/>
        <v/>
      </c>
    </row>
    <row r="18" spans="1:20">
      <c r="A18" s="153">
        <f t="shared" si="5"/>
        <v>10</v>
      </c>
      <c r="B18" s="37"/>
      <c r="C18" s="40"/>
      <c r="D18" s="35"/>
      <c r="E18" s="138"/>
      <c r="F18" s="153" t="str">
        <f>IF(ISERROR(VLOOKUP(MATCH($B18,#REF!,1),#REF!,3)),"",VLOOKUP(MATCH($B18,#REF!,1),#REF!,3))</f>
        <v/>
      </c>
      <c r="G18" s="129" t="str">
        <f t="shared" si="6"/>
        <v/>
      </c>
      <c r="H18" s="47"/>
      <c r="I18" s="48"/>
      <c r="J18" s="48"/>
      <c r="K18" s="48"/>
      <c r="L18" s="48"/>
      <c r="M18" s="48"/>
      <c r="O18" s="70" t="str">
        <f t="shared" si="1"/>
        <v/>
      </c>
      <c r="Q18" s="2"/>
      <c r="R18" t="str">
        <f t="shared" si="2"/>
        <v/>
      </c>
      <c r="S18" t="str">
        <f t="shared" si="3"/>
        <v/>
      </c>
      <c r="T18" t="str">
        <f t="shared" si="4"/>
        <v/>
      </c>
    </row>
    <row r="19" spans="1:20">
      <c r="A19" s="151">
        <f t="shared" si="5"/>
        <v>11</v>
      </c>
      <c r="B19" s="44"/>
      <c r="C19" s="45"/>
      <c r="D19" s="46"/>
      <c r="E19" s="139"/>
      <c r="F19" s="154" t="str">
        <f>IF(ISERROR(VLOOKUP(MATCH($B19,#REF!,1),#REF!,3)),"",VLOOKUP(MATCH($B19,#REF!,1),#REF!,3))</f>
        <v/>
      </c>
      <c r="G19" s="127" t="str">
        <f t="shared" si="6"/>
        <v/>
      </c>
      <c r="H19" s="26"/>
      <c r="I19" s="27"/>
      <c r="J19" s="27"/>
      <c r="K19" s="27"/>
      <c r="L19" s="27"/>
      <c r="M19" s="27"/>
      <c r="O19" s="70" t="str">
        <f t="shared" si="1"/>
        <v/>
      </c>
      <c r="Q19" s="2"/>
      <c r="R19" t="str">
        <f t="shared" si="2"/>
        <v/>
      </c>
      <c r="S19" t="str">
        <f t="shared" si="3"/>
        <v/>
      </c>
      <c r="T19" t="str">
        <f t="shared" si="4"/>
        <v/>
      </c>
    </row>
    <row r="20" spans="1:20">
      <c r="A20" s="158">
        <f t="shared" si="5"/>
        <v>12</v>
      </c>
      <c r="B20" s="34"/>
      <c r="C20" s="39"/>
      <c r="D20" s="33"/>
      <c r="E20" s="137"/>
      <c r="F20" s="152" t="str">
        <f>IF(ISERROR(VLOOKUP(MATCH($B20,#REF!,1),#REF!,3)),"",VLOOKUP(MATCH($B20,#REF!,1),#REF!,3))</f>
        <v/>
      </c>
      <c r="G20" s="128" t="str">
        <f t="shared" si="6"/>
        <v/>
      </c>
      <c r="H20" s="28"/>
      <c r="I20" s="29"/>
      <c r="J20" s="29"/>
      <c r="K20" s="29"/>
      <c r="L20" s="29"/>
      <c r="M20" s="29"/>
      <c r="O20" s="70" t="str">
        <f t="shared" si="1"/>
        <v/>
      </c>
      <c r="Q20" s="2"/>
      <c r="R20" t="str">
        <f t="shared" si="2"/>
        <v/>
      </c>
      <c r="S20" t="str">
        <f t="shared" si="3"/>
        <v/>
      </c>
      <c r="T20" t="str">
        <f t="shared" si="4"/>
        <v/>
      </c>
    </row>
    <row r="21" spans="1:20">
      <c r="A21" s="152">
        <f t="shared" si="5"/>
        <v>13</v>
      </c>
      <c r="B21" s="34"/>
      <c r="C21" s="39"/>
      <c r="D21" s="33"/>
      <c r="E21" s="137"/>
      <c r="F21" s="152" t="str">
        <f>IF(ISERROR(VLOOKUP(MATCH($B21,#REF!,1),#REF!,3)),"",VLOOKUP(MATCH($B21,#REF!,1),#REF!,3))</f>
        <v/>
      </c>
      <c r="G21" s="128" t="str">
        <f t="shared" si="6"/>
        <v/>
      </c>
      <c r="H21" s="28"/>
      <c r="I21" s="29"/>
      <c r="J21" s="29"/>
      <c r="K21" s="29"/>
      <c r="L21" s="29"/>
      <c r="M21" s="29"/>
      <c r="O21" s="70" t="str">
        <f t="shared" si="1"/>
        <v/>
      </c>
      <c r="Q21" s="2"/>
      <c r="R21" t="str">
        <f t="shared" si="2"/>
        <v/>
      </c>
      <c r="S21" t="str">
        <f t="shared" si="3"/>
        <v/>
      </c>
      <c r="T21" t="str">
        <f t="shared" si="4"/>
        <v/>
      </c>
    </row>
    <row r="22" spans="1:20">
      <c r="A22" s="152">
        <f t="shared" si="5"/>
        <v>14</v>
      </c>
      <c r="B22" s="34"/>
      <c r="C22" s="39"/>
      <c r="D22" s="33"/>
      <c r="E22" s="137"/>
      <c r="F22" s="152" t="str">
        <f>IF(ISERROR(VLOOKUP(MATCH($B22,#REF!,1),#REF!,3)),"",VLOOKUP(MATCH($B22,#REF!,1),#REF!,3))</f>
        <v/>
      </c>
      <c r="G22" s="128" t="str">
        <f t="shared" si="6"/>
        <v/>
      </c>
      <c r="H22" s="28"/>
      <c r="I22" s="29"/>
      <c r="J22" s="29"/>
      <c r="K22" s="29"/>
      <c r="L22" s="29"/>
      <c r="M22" s="29"/>
      <c r="O22" s="70" t="str">
        <f t="shared" si="1"/>
        <v/>
      </c>
      <c r="Q22" s="2"/>
      <c r="R22" t="str">
        <f t="shared" si="2"/>
        <v/>
      </c>
      <c r="S22" t="str">
        <f t="shared" si="3"/>
        <v/>
      </c>
      <c r="T22" t="str">
        <f t="shared" si="4"/>
        <v/>
      </c>
    </row>
    <row r="23" spans="1:20">
      <c r="A23" s="152">
        <f t="shared" si="5"/>
        <v>15</v>
      </c>
      <c r="B23" s="34"/>
      <c r="C23" s="39"/>
      <c r="D23" s="33"/>
      <c r="E23" s="137"/>
      <c r="F23" s="152" t="str">
        <f>IF(ISERROR(VLOOKUP(MATCH($B23,#REF!,1),#REF!,3)),"",VLOOKUP(MATCH($B23,#REF!,1),#REF!,3))</f>
        <v/>
      </c>
      <c r="G23" s="128" t="str">
        <f t="shared" si="6"/>
        <v/>
      </c>
      <c r="H23" s="28"/>
      <c r="I23" s="29"/>
      <c r="J23" s="29"/>
      <c r="K23" s="29"/>
      <c r="L23" s="29"/>
      <c r="M23" s="29"/>
      <c r="O23" s="70" t="str">
        <f t="shared" si="1"/>
        <v/>
      </c>
      <c r="Q23" s="2"/>
      <c r="R23" t="str">
        <f t="shared" si="2"/>
        <v/>
      </c>
      <c r="S23" t="str">
        <f t="shared" si="3"/>
        <v/>
      </c>
      <c r="T23" t="str">
        <f t="shared" si="4"/>
        <v/>
      </c>
    </row>
    <row r="24" spans="1:20">
      <c r="A24" s="152">
        <f t="shared" si="5"/>
        <v>16</v>
      </c>
      <c r="B24" s="34"/>
      <c r="C24" s="39"/>
      <c r="D24" s="33"/>
      <c r="E24" s="137"/>
      <c r="F24" s="152" t="str">
        <f>IF(ISERROR(VLOOKUP(MATCH($B24,#REF!,1),#REF!,3)),"",VLOOKUP(MATCH($B24,#REF!,1),#REF!,3))</f>
        <v/>
      </c>
      <c r="G24" s="128" t="str">
        <f t="shared" si="6"/>
        <v/>
      </c>
      <c r="H24" s="28"/>
      <c r="I24" s="29"/>
      <c r="J24" s="29"/>
      <c r="K24" s="29"/>
      <c r="L24" s="29"/>
      <c r="M24" s="29"/>
      <c r="O24" s="70" t="str">
        <f t="shared" si="1"/>
        <v/>
      </c>
      <c r="Q24" s="2"/>
      <c r="R24" t="str">
        <f t="shared" si="2"/>
        <v/>
      </c>
      <c r="S24" t="str">
        <f t="shared" si="3"/>
        <v/>
      </c>
      <c r="T24" t="str">
        <f t="shared" si="4"/>
        <v/>
      </c>
    </row>
    <row r="25" spans="1:20">
      <c r="A25" s="152">
        <f t="shared" si="5"/>
        <v>17</v>
      </c>
      <c r="B25" s="34"/>
      <c r="C25" s="39"/>
      <c r="D25" s="33"/>
      <c r="E25" s="137"/>
      <c r="F25" s="152" t="str">
        <f>IF(ISERROR(VLOOKUP(MATCH($B25,#REF!,1),#REF!,3)),"",VLOOKUP(MATCH($B25,#REF!,1),#REF!,3))</f>
        <v/>
      </c>
      <c r="G25" s="128" t="str">
        <f t="shared" si="6"/>
        <v/>
      </c>
      <c r="H25" s="28"/>
      <c r="I25" s="29"/>
      <c r="J25" s="29"/>
      <c r="K25" s="29"/>
      <c r="L25" s="29"/>
      <c r="M25" s="29"/>
      <c r="O25" s="70" t="str">
        <f t="shared" si="1"/>
        <v/>
      </c>
      <c r="Q25" s="2"/>
      <c r="R25" t="str">
        <f t="shared" si="2"/>
        <v/>
      </c>
      <c r="S25" t="str">
        <f t="shared" si="3"/>
        <v/>
      </c>
      <c r="T25" t="str">
        <f t="shared" si="4"/>
        <v/>
      </c>
    </row>
    <row r="26" spans="1:20">
      <c r="A26" s="152">
        <f t="shared" si="5"/>
        <v>18</v>
      </c>
      <c r="B26" s="34"/>
      <c r="C26" s="39"/>
      <c r="D26" s="33"/>
      <c r="E26" s="137"/>
      <c r="F26" s="152" t="str">
        <f>IF(ISERROR(VLOOKUP(MATCH($B26,#REF!,1),#REF!,3)),"",VLOOKUP(MATCH($B26,#REF!,1),#REF!,3))</f>
        <v/>
      </c>
      <c r="G26" s="128" t="str">
        <f t="shared" si="6"/>
        <v/>
      </c>
      <c r="H26" s="28"/>
      <c r="I26" s="29"/>
      <c r="J26" s="29"/>
      <c r="K26" s="29"/>
      <c r="L26" s="29"/>
      <c r="M26" s="29"/>
      <c r="O26" s="70" t="str">
        <f t="shared" si="1"/>
        <v/>
      </c>
      <c r="Q26" s="2"/>
      <c r="R26" t="str">
        <f t="shared" si="2"/>
        <v/>
      </c>
      <c r="S26" t="str">
        <f t="shared" si="3"/>
        <v/>
      </c>
      <c r="T26" t="str">
        <f t="shared" si="4"/>
        <v/>
      </c>
    </row>
    <row r="27" spans="1:20">
      <c r="A27" s="152">
        <f t="shared" si="5"/>
        <v>19</v>
      </c>
      <c r="B27" s="34"/>
      <c r="C27" s="39"/>
      <c r="D27" s="33"/>
      <c r="E27" s="137"/>
      <c r="F27" s="152" t="str">
        <f>IF(ISERROR(VLOOKUP(MATCH($B27,#REF!,1),#REF!,3)),"",VLOOKUP(MATCH($B27,#REF!,1),#REF!,3))</f>
        <v/>
      </c>
      <c r="G27" s="128" t="str">
        <f t="shared" si="6"/>
        <v/>
      </c>
      <c r="H27" s="28"/>
      <c r="I27" s="29"/>
      <c r="J27" s="29"/>
      <c r="K27" s="29"/>
      <c r="L27" s="29"/>
      <c r="M27" s="29"/>
      <c r="O27" s="70" t="str">
        <f t="shared" si="1"/>
        <v/>
      </c>
      <c r="Q27" s="2"/>
      <c r="R27" t="str">
        <f t="shared" si="2"/>
        <v/>
      </c>
      <c r="S27" t="str">
        <f t="shared" si="3"/>
        <v/>
      </c>
      <c r="T27" t="str">
        <f t="shared" si="4"/>
        <v/>
      </c>
    </row>
    <row r="28" spans="1:20">
      <c r="A28" s="153">
        <f t="shared" si="5"/>
        <v>20</v>
      </c>
      <c r="B28" s="41"/>
      <c r="C28" s="42"/>
      <c r="D28" s="43"/>
      <c r="E28" s="140"/>
      <c r="F28" s="155" t="str">
        <f>IF(ISERROR(VLOOKUP(MATCH($B28,#REF!,1),#REF!,3)),"",VLOOKUP(MATCH($B28,#REF!,1),#REF!,3))</f>
        <v/>
      </c>
      <c r="G28" s="129" t="str">
        <f t="shared" si="6"/>
        <v/>
      </c>
      <c r="H28" s="47"/>
      <c r="I28" s="48"/>
      <c r="J28" s="48"/>
      <c r="K28" s="48"/>
      <c r="L28" s="48"/>
      <c r="M28" s="48"/>
      <c r="O28" s="70" t="str">
        <f t="shared" si="1"/>
        <v/>
      </c>
      <c r="Q28" s="2"/>
      <c r="R28" t="str">
        <f t="shared" si="2"/>
        <v/>
      </c>
      <c r="S28" t="str">
        <f t="shared" si="3"/>
        <v/>
      </c>
      <c r="T28" t="str">
        <f t="shared" si="4"/>
        <v/>
      </c>
    </row>
    <row r="29" spans="1:20">
      <c r="A29" s="151">
        <f t="shared" si="5"/>
        <v>21</v>
      </c>
      <c r="B29" s="36"/>
      <c r="C29" s="38"/>
      <c r="D29" s="114"/>
      <c r="E29" s="136"/>
      <c r="F29" s="151" t="str">
        <f>IF(ISERROR(VLOOKUP(MATCH($B29,#REF!,1),#REF!,3)),"",VLOOKUP(MATCH($B29,#REF!,1),#REF!,3))</f>
        <v/>
      </c>
      <c r="G29" s="127" t="str">
        <f t="shared" si="6"/>
        <v/>
      </c>
      <c r="H29" s="26"/>
      <c r="I29" s="27"/>
      <c r="J29" s="27"/>
      <c r="K29" s="27"/>
      <c r="L29" s="27"/>
      <c r="M29" s="27"/>
      <c r="O29" s="70" t="str">
        <f t="shared" si="1"/>
        <v/>
      </c>
      <c r="Q29" s="2"/>
      <c r="R29" t="str">
        <f t="shared" si="2"/>
        <v/>
      </c>
      <c r="S29" t="str">
        <f t="shared" si="3"/>
        <v/>
      </c>
      <c r="T29" t="str">
        <f t="shared" si="4"/>
        <v/>
      </c>
    </row>
    <row r="30" spans="1:20">
      <c r="A30" s="158">
        <f t="shared" si="5"/>
        <v>22</v>
      </c>
      <c r="B30" s="34"/>
      <c r="C30" s="39"/>
      <c r="D30" s="115"/>
      <c r="E30" s="137"/>
      <c r="F30" s="152" t="str">
        <f>IF(ISERROR(VLOOKUP(MATCH($B30,#REF!,1),#REF!,3)),"",VLOOKUP(MATCH($B30,#REF!,1),#REF!,3))</f>
        <v/>
      </c>
      <c r="G30" s="128" t="str">
        <f t="shared" si="6"/>
        <v/>
      </c>
      <c r="H30" s="28"/>
      <c r="I30" s="29"/>
      <c r="J30" s="29"/>
      <c r="K30" s="29"/>
      <c r="L30" s="29"/>
      <c r="M30" s="29"/>
      <c r="O30" s="70" t="str">
        <f t="shared" si="1"/>
        <v/>
      </c>
      <c r="Q30" s="2"/>
      <c r="R30" t="str">
        <f t="shared" si="2"/>
        <v/>
      </c>
      <c r="S30" t="str">
        <f t="shared" si="3"/>
        <v/>
      </c>
      <c r="T30" t="str">
        <f t="shared" si="4"/>
        <v/>
      </c>
    </row>
    <row r="31" spans="1:20">
      <c r="A31" s="152">
        <f t="shared" si="5"/>
        <v>23</v>
      </c>
      <c r="B31" s="34"/>
      <c r="C31" s="39"/>
      <c r="D31" s="115"/>
      <c r="E31" s="137"/>
      <c r="F31" s="152" t="str">
        <f>IF(ISERROR(VLOOKUP(MATCH($B31,#REF!,1),#REF!,3)),"",VLOOKUP(MATCH($B31,#REF!,1),#REF!,3))</f>
        <v/>
      </c>
      <c r="G31" s="128" t="str">
        <f t="shared" si="6"/>
        <v/>
      </c>
      <c r="H31" s="28"/>
      <c r="I31" s="29"/>
      <c r="J31" s="29"/>
      <c r="K31" s="29"/>
      <c r="L31" s="29"/>
      <c r="M31" s="29"/>
      <c r="O31" s="70" t="str">
        <f t="shared" si="1"/>
        <v/>
      </c>
      <c r="Q31" s="2"/>
      <c r="R31" t="str">
        <f t="shared" si="2"/>
        <v/>
      </c>
      <c r="S31" t="str">
        <f t="shared" si="3"/>
        <v/>
      </c>
      <c r="T31" t="str">
        <f t="shared" si="4"/>
        <v/>
      </c>
    </row>
    <row r="32" spans="1:20">
      <c r="A32" s="152">
        <f t="shared" si="5"/>
        <v>24</v>
      </c>
      <c r="B32" s="44"/>
      <c r="C32" s="45"/>
      <c r="D32" s="117"/>
      <c r="E32" s="139"/>
      <c r="F32" s="152" t="str">
        <f>IF(ISERROR(VLOOKUP(MATCH($B32,#REF!,1),#REF!,3)),"",VLOOKUP(MATCH($B32,#REF!,1),#REF!,3))</f>
        <v/>
      </c>
      <c r="G32" s="130" t="str">
        <f t="shared" si="6"/>
        <v/>
      </c>
      <c r="H32" s="28"/>
      <c r="I32" s="29"/>
      <c r="J32" s="29"/>
      <c r="K32" s="29"/>
      <c r="L32" s="29"/>
      <c r="M32" s="29"/>
      <c r="O32" s="70" t="str">
        <f t="shared" si="1"/>
        <v/>
      </c>
      <c r="Q32" s="2"/>
      <c r="R32" t="str">
        <f t="shared" si="2"/>
        <v/>
      </c>
      <c r="S32" t="str">
        <f t="shared" si="3"/>
        <v/>
      </c>
      <c r="T32" t="str">
        <f t="shared" si="4"/>
        <v/>
      </c>
    </row>
    <row r="33" spans="1:20">
      <c r="A33" s="152">
        <f t="shared" si="5"/>
        <v>25</v>
      </c>
      <c r="B33" s="34"/>
      <c r="C33" s="39"/>
      <c r="D33" s="115"/>
      <c r="E33" s="137"/>
      <c r="F33" s="152" t="str">
        <f>IF(ISERROR(VLOOKUP(MATCH($B33,#REF!,1),#REF!,3)),"",VLOOKUP(MATCH($B33,#REF!,1),#REF!,3))</f>
        <v/>
      </c>
      <c r="G33" s="128" t="str">
        <f t="shared" si="6"/>
        <v/>
      </c>
      <c r="H33" s="28"/>
      <c r="I33" s="29"/>
      <c r="J33" s="29"/>
      <c r="K33" s="29"/>
      <c r="L33" s="29"/>
      <c r="M33" s="29"/>
      <c r="O33" s="70" t="str">
        <f t="shared" si="1"/>
        <v/>
      </c>
      <c r="Q33" s="2"/>
      <c r="R33" t="str">
        <f t="shared" si="2"/>
        <v/>
      </c>
      <c r="S33" t="str">
        <f t="shared" si="3"/>
        <v/>
      </c>
      <c r="T33" t="str">
        <f t="shared" si="4"/>
        <v/>
      </c>
    </row>
    <row r="34" spans="1:20">
      <c r="A34" s="152">
        <f t="shared" si="5"/>
        <v>26</v>
      </c>
      <c r="B34" s="34"/>
      <c r="C34" s="39"/>
      <c r="D34" s="115"/>
      <c r="E34" s="137"/>
      <c r="F34" s="152" t="str">
        <f>IF(ISERROR(VLOOKUP(MATCH($B34,#REF!,1),#REF!,3)),"",VLOOKUP(MATCH($B34,#REF!,1),#REF!,3))</f>
        <v/>
      </c>
      <c r="G34" s="128" t="str">
        <f t="shared" si="6"/>
        <v/>
      </c>
      <c r="H34" s="28"/>
      <c r="I34" s="29"/>
      <c r="J34" s="29"/>
      <c r="K34" s="29"/>
      <c r="L34" s="29"/>
      <c r="M34" s="29"/>
      <c r="O34" s="70" t="str">
        <f t="shared" si="1"/>
        <v/>
      </c>
      <c r="Q34" s="2"/>
      <c r="R34" t="str">
        <f t="shared" si="2"/>
        <v/>
      </c>
      <c r="S34" t="str">
        <f t="shared" si="3"/>
        <v/>
      </c>
      <c r="T34" t="str">
        <f t="shared" si="4"/>
        <v/>
      </c>
    </row>
    <row r="35" spans="1:20">
      <c r="A35" s="152">
        <f t="shared" si="5"/>
        <v>27</v>
      </c>
      <c r="B35" s="34"/>
      <c r="C35" s="39"/>
      <c r="D35" s="115"/>
      <c r="E35" s="137"/>
      <c r="F35" s="152" t="str">
        <f>IF(ISERROR(VLOOKUP(MATCH($B35,#REF!,1),#REF!,3)),"",VLOOKUP(MATCH($B35,#REF!,1),#REF!,3))</f>
        <v/>
      </c>
      <c r="G35" s="128" t="str">
        <f t="shared" si="6"/>
        <v/>
      </c>
      <c r="H35" s="28"/>
      <c r="I35" s="29"/>
      <c r="J35" s="29"/>
      <c r="K35" s="29"/>
      <c r="L35" s="29"/>
      <c r="M35" s="29"/>
      <c r="O35" s="70" t="str">
        <f t="shared" si="1"/>
        <v/>
      </c>
      <c r="Q35" s="2"/>
      <c r="R35" t="str">
        <f t="shared" si="2"/>
        <v/>
      </c>
      <c r="S35" t="str">
        <f t="shared" si="3"/>
        <v/>
      </c>
      <c r="T35" t="str">
        <f t="shared" si="4"/>
        <v/>
      </c>
    </row>
    <row r="36" spans="1:20">
      <c r="A36" s="152">
        <f t="shared" si="5"/>
        <v>28</v>
      </c>
      <c r="B36" s="34"/>
      <c r="C36" s="39"/>
      <c r="D36" s="115"/>
      <c r="E36" s="137"/>
      <c r="F36" s="152" t="str">
        <f>IF(ISERROR(VLOOKUP(MATCH($B36,#REF!,1),#REF!,3)),"",VLOOKUP(MATCH($B36,#REF!,1),#REF!,3))</f>
        <v/>
      </c>
      <c r="G36" s="128" t="str">
        <f t="shared" si="6"/>
        <v/>
      </c>
      <c r="H36" s="28"/>
      <c r="I36" s="29"/>
      <c r="J36" s="29"/>
      <c r="K36" s="29"/>
      <c r="L36" s="29"/>
      <c r="M36" s="29"/>
      <c r="O36" s="70" t="str">
        <f t="shared" si="1"/>
        <v/>
      </c>
      <c r="Q36" s="2"/>
      <c r="R36" t="str">
        <f t="shared" si="2"/>
        <v/>
      </c>
      <c r="S36" t="str">
        <f t="shared" si="3"/>
        <v/>
      </c>
      <c r="T36" t="str">
        <f t="shared" si="4"/>
        <v/>
      </c>
    </row>
    <row r="37" spans="1:20">
      <c r="A37" s="152">
        <f t="shared" si="5"/>
        <v>29</v>
      </c>
      <c r="B37" s="34"/>
      <c r="C37" s="39"/>
      <c r="D37" s="115"/>
      <c r="E37" s="137"/>
      <c r="F37" s="152" t="str">
        <f>IF(ISERROR(VLOOKUP(MATCH($B37,#REF!,1),#REF!,3)),"",VLOOKUP(MATCH($B37,#REF!,1),#REF!,3))</f>
        <v/>
      </c>
      <c r="G37" s="128" t="str">
        <f t="shared" si="6"/>
        <v/>
      </c>
      <c r="H37" s="28"/>
      <c r="I37" s="29"/>
      <c r="J37" s="29"/>
      <c r="K37" s="29"/>
      <c r="L37" s="29"/>
      <c r="M37" s="29"/>
      <c r="O37" s="70" t="str">
        <f t="shared" si="1"/>
        <v/>
      </c>
      <c r="Q37" s="2"/>
      <c r="R37" t="str">
        <f t="shared" si="2"/>
        <v/>
      </c>
      <c r="S37" t="str">
        <f t="shared" si="3"/>
        <v/>
      </c>
      <c r="T37" t="str">
        <f t="shared" si="4"/>
        <v/>
      </c>
    </row>
    <row r="38" spans="1:20">
      <c r="A38" s="153">
        <f t="shared" si="5"/>
        <v>30</v>
      </c>
      <c r="B38" s="37"/>
      <c r="C38" s="40"/>
      <c r="D38" s="116"/>
      <c r="E38" s="140"/>
      <c r="F38" s="153" t="str">
        <f>IF(ISERROR(VLOOKUP(MATCH($B38,#REF!,1),#REF!,3)),"",VLOOKUP(MATCH($B38,#REF!,1),#REF!,3))</f>
        <v/>
      </c>
      <c r="G38" s="131" t="str">
        <f t="shared" si="6"/>
        <v/>
      </c>
      <c r="H38" s="51"/>
      <c r="I38" s="52"/>
      <c r="J38" s="52"/>
      <c r="K38" s="52"/>
      <c r="L38" s="52"/>
      <c r="M38" s="52"/>
      <c r="O38" s="70" t="str">
        <f t="shared" si="1"/>
        <v/>
      </c>
      <c r="Q38" s="2"/>
      <c r="R38" t="str">
        <f t="shared" si="2"/>
        <v/>
      </c>
      <c r="S38" t="str">
        <f t="shared" si="3"/>
        <v/>
      </c>
      <c r="T38" t="str">
        <f t="shared" si="4"/>
        <v/>
      </c>
    </row>
    <row r="39" spans="1:20">
      <c r="A39" s="151">
        <f t="shared" si="5"/>
        <v>31</v>
      </c>
      <c r="B39" s="44"/>
      <c r="C39" s="45"/>
      <c r="D39" s="46"/>
      <c r="E39" s="136"/>
      <c r="F39" s="154" t="str">
        <f>IF(ISERROR(VLOOKUP(MATCH($B39,#REF!,1),#REF!,3)),"",VLOOKUP(MATCH($B39,#REF!,1),#REF!,3))</f>
        <v/>
      </c>
      <c r="G39" s="130" t="str">
        <f t="shared" si="6"/>
        <v/>
      </c>
      <c r="H39" s="49"/>
      <c r="I39" s="50"/>
      <c r="J39" s="50"/>
      <c r="K39" s="50"/>
      <c r="L39" s="50"/>
      <c r="M39" s="50"/>
      <c r="O39" s="70" t="str">
        <f t="shared" si="1"/>
        <v/>
      </c>
      <c r="Q39" s="2"/>
      <c r="R39" t="str">
        <f t="shared" si="2"/>
        <v/>
      </c>
      <c r="S39" t="str">
        <f t="shared" si="3"/>
        <v/>
      </c>
      <c r="T39" t="str">
        <f t="shared" si="4"/>
        <v/>
      </c>
    </row>
    <row r="40" spans="1:20">
      <c r="A40" s="158">
        <f t="shared" si="5"/>
        <v>32</v>
      </c>
      <c r="B40" s="34"/>
      <c r="C40" s="39"/>
      <c r="D40" s="33"/>
      <c r="E40" s="137"/>
      <c r="F40" s="152" t="str">
        <f>IF(ISERROR(VLOOKUP(MATCH($B40,#REF!,1),#REF!,3)),"",VLOOKUP(MATCH($B40,#REF!,1),#REF!,3))</f>
        <v/>
      </c>
      <c r="G40" s="128" t="str">
        <f t="shared" si="6"/>
        <v/>
      </c>
      <c r="H40" s="28"/>
      <c r="I40" s="29"/>
      <c r="J40" s="29"/>
      <c r="K40" s="29"/>
      <c r="L40" s="29"/>
      <c r="M40" s="29"/>
      <c r="O40" s="70" t="str">
        <f t="shared" si="1"/>
        <v/>
      </c>
      <c r="Q40" s="2"/>
      <c r="R40" t="str">
        <f t="shared" si="2"/>
        <v/>
      </c>
      <c r="S40" t="str">
        <f t="shared" si="3"/>
        <v/>
      </c>
      <c r="T40" t="str">
        <f t="shared" si="4"/>
        <v/>
      </c>
    </row>
    <row r="41" spans="1:20">
      <c r="A41" s="152">
        <f t="shared" si="5"/>
        <v>33</v>
      </c>
      <c r="B41" s="34"/>
      <c r="C41" s="39"/>
      <c r="D41" s="33"/>
      <c r="E41" s="137"/>
      <c r="F41" s="152" t="str">
        <f>IF(ISERROR(VLOOKUP(MATCH($B41,#REF!,1),#REF!,3)),"",VLOOKUP(MATCH($B41,#REF!,1),#REF!,3))</f>
        <v/>
      </c>
      <c r="G41" s="128" t="str">
        <f t="shared" si="6"/>
        <v/>
      </c>
      <c r="H41" s="28"/>
      <c r="I41" s="29"/>
      <c r="J41" s="29"/>
      <c r="K41" s="29"/>
      <c r="L41" s="29"/>
      <c r="M41" s="29"/>
      <c r="O41" s="70" t="str">
        <f t="shared" si="1"/>
        <v/>
      </c>
      <c r="Q41" s="2"/>
      <c r="R41" t="str">
        <f t="shared" si="2"/>
        <v/>
      </c>
      <c r="S41" t="str">
        <f t="shared" si="3"/>
        <v/>
      </c>
      <c r="T41" t="str">
        <f t="shared" si="4"/>
        <v/>
      </c>
    </row>
    <row r="42" spans="1:20">
      <c r="A42" s="152">
        <f t="shared" ref="A42:A73" si="7">IF(COUNTIF($C$9:$C$208,C42)&gt;=2,$A$221,A41+1)</f>
        <v>34</v>
      </c>
      <c r="B42" s="44"/>
      <c r="C42" s="45"/>
      <c r="D42" s="46"/>
      <c r="E42" s="139"/>
      <c r="F42" s="152" t="str">
        <f>IF(ISERROR(VLOOKUP(MATCH($B42,#REF!,1),#REF!,3)),"",VLOOKUP(MATCH($B42,#REF!,1),#REF!,3))</f>
        <v/>
      </c>
      <c r="G42" s="130" t="str">
        <f t="shared" si="6"/>
        <v/>
      </c>
      <c r="H42" s="28"/>
      <c r="I42" s="29"/>
      <c r="J42" s="29"/>
      <c r="K42" s="29"/>
      <c r="L42" s="29"/>
      <c r="M42" s="29"/>
      <c r="O42" s="70" t="str">
        <f t="shared" si="1"/>
        <v/>
      </c>
      <c r="Q42" s="2"/>
      <c r="R42" t="str">
        <f t="shared" si="2"/>
        <v/>
      </c>
      <c r="S42" t="str">
        <f t="shared" si="3"/>
        <v/>
      </c>
      <c r="T42" t="str">
        <f t="shared" si="4"/>
        <v/>
      </c>
    </row>
    <row r="43" spans="1:20">
      <c r="A43" s="152">
        <f t="shared" si="7"/>
        <v>35</v>
      </c>
      <c r="B43" s="34"/>
      <c r="C43" s="39"/>
      <c r="D43" s="33"/>
      <c r="E43" s="137"/>
      <c r="F43" s="152" t="str">
        <f>IF(ISERROR(VLOOKUP(MATCH($B43,#REF!,1),#REF!,3)),"",VLOOKUP(MATCH($B43,#REF!,1),#REF!,3))</f>
        <v/>
      </c>
      <c r="G43" s="128" t="str">
        <f t="shared" si="6"/>
        <v/>
      </c>
      <c r="H43" s="28"/>
      <c r="I43" s="29"/>
      <c r="J43" s="29"/>
      <c r="K43" s="29"/>
      <c r="L43" s="29"/>
      <c r="M43" s="29"/>
      <c r="O43" s="70" t="str">
        <f t="shared" si="1"/>
        <v/>
      </c>
      <c r="Q43" s="2"/>
      <c r="R43" t="str">
        <f t="shared" si="2"/>
        <v/>
      </c>
      <c r="S43" t="str">
        <f t="shared" si="3"/>
        <v/>
      </c>
      <c r="T43" t="str">
        <f t="shared" si="4"/>
        <v/>
      </c>
    </row>
    <row r="44" spans="1:20">
      <c r="A44" s="152">
        <f t="shared" si="7"/>
        <v>36</v>
      </c>
      <c r="B44" s="34"/>
      <c r="C44" s="39"/>
      <c r="D44" s="33"/>
      <c r="E44" s="137"/>
      <c r="F44" s="152" t="str">
        <f>IF(ISERROR(VLOOKUP(MATCH($B44,#REF!,1),#REF!,3)),"",VLOOKUP(MATCH($B44,#REF!,1),#REF!,3))</f>
        <v/>
      </c>
      <c r="G44" s="128" t="str">
        <f t="shared" si="6"/>
        <v/>
      </c>
      <c r="H44" s="28"/>
      <c r="I44" s="29"/>
      <c r="J44" s="29"/>
      <c r="K44" s="29"/>
      <c r="L44" s="29"/>
      <c r="M44" s="29"/>
      <c r="O44" s="70" t="str">
        <f t="shared" si="1"/>
        <v/>
      </c>
      <c r="Q44" s="2"/>
      <c r="R44" t="str">
        <f t="shared" si="2"/>
        <v/>
      </c>
      <c r="S44" t="str">
        <f t="shared" si="3"/>
        <v/>
      </c>
      <c r="T44" t="str">
        <f t="shared" si="4"/>
        <v/>
      </c>
    </row>
    <row r="45" spans="1:20">
      <c r="A45" s="152">
        <f t="shared" si="7"/>
        <v>37</v>
      </c>
      <c r="B45" s="34"/>
      <c r="C45" s="45"/>
      <c r="D45" s="33"/>
      <c r="E45" s="137"/>
      <c r="F45" s="152" t="str">
        <f>IF(ISERROR(VLOOKUP(MATCH($B45,#REF!,1),#REF!,3)),"",VLOOKUP(MATCH($B45,#REF!,1),#REF!,3))</f>
        <v/>
      </c>
      <c r="G45" s="128" t="str">
        <f t="shared" si="6"/>
        <v/>
      </c>
      <c r="H45" s="28"/>
      <c r="I45" s="29"/>
      <c r="J45" s="29"/>
      <c r="K45" s="29"/>
      <c r="L45" s="29"/>
      <c r="M45" s="29"/>
      <c r="O45" s="70" t="str">
        <f t="shared" si="1"/>
        <v/>
      </c>
      <c r="Q45" s="2"/>
      <c r="R45" t="str">
        <f t="shared" si="2"/>
        <v/>
      </c>
      <c r="S45" t="str">
        <f t="shared" si="3"/>
        <v/>
      </c>
      <c r="T45" t="str">
        <f t="shared" si="4"/>
        <v/>
      </c>
    </row>
    <row r="46" spans="1:20">
      <c r="A46" s="152">
        <f t="shared" si="7"/>
        <v>38</v>
      </c>
      <c r="B46" s="34"/>
      <c r="C46" s="39"/>
      <c r="D46" s="33"/>
      <c r="E46" s="137"/>
      <c r="F46" s="152" t="str">
        <f>IF(ISERROR(VLOOKUP(MATCH($B46,#REF!,1),#REF!,3)),"",VLOOKUP(MATCH($B46,#REF!,1),#REF!,3))</f>
        <v/>
      </c>
      <c r="G46" s="128" t="str">
        <f t="shared" si="6"/>
        <v/>
      </c>
      <c r="H46" s="28"/>
      <c r="I46" s="29"/>
      <c r="J46" s="29"/>
      <c r="K46" s="29"/>
      <c r="L46" s="29"/>
      <c r="M46" s="29"/>
      <c r="O46" s="70" t="str">
        <f t="shared" si="1"/>
        <v/>
      </c>
      <c r="Q46" s="2"/>
      <c r="R46" t="str">
        <f t="shared" si="2"/>
        <v/>
      </c>
      <c r="S46" t="str">
        <f t="shared" si="3"/>
        <v/>
      </c>
      <c r="T46" t="str">
        <f t="shared" si="4"/>
        <v/>
      </c>
    </row>
    <row r="47" spans="1:20">
      <c r="A47" s="152">
        <f t="shared" si="7"/>
        <v>39</v>
      </c>
      <c r="B47" s="34"/>
      <c r="C47" s="39"/>
      <c r="D47" s="33"/>
      <c r="E47" s="137"/>
      <c r="F47" s="152" t="str">
        <f>IF(ISERROR(VLOOKUP(MATCH($B47,#REF!,1),#REF!,3)),"",VLOOKUP(MATCH($B47,#REF!,1),#REF!,3))</f>
        <v/>
      </c>
      <c r="G47" s="128" t="str">
        <f t="shared" si="6"/>
        <v/>
      </c>
      <c r="H47" s="28"/>
      <c r="I47" s="29"/>
      <c r="J47" s="29"/>
      <c r="K47" s="29"/>
      <c r="L47" s="29"/>
      <c r="M47" s="29"/>
      <c r="O47" s="70" t="str">
        <f t="shared" si="1"/>
        <v/>
      </c>
      <c r="Q47" s="2"/>
      <c r="R47" t="str">
        <f t="shared" si="2"/>
        <v/>
      </c>
      <c r="S47" t="str">
        <f t="shared" si="3"/>
        <v/>
      </c>
      <c r="T47" t="str">
        <f t="shared" si="4"/>
        <v/>
      </c>
    </row>
    <row r="48" spans="1:20">
      <c r="A48" s="153">
        <f t="shared" si="7"/>
        <v>40</v>
      </c>
      <c r="B48" s="34"/>
      <c r="C48" s="39"/>
      <c r="D48" s="33"/>
      <c r="E48" s="137"/>
      <c r="F48" s="155" t="str">
        <f>IF(ISERROR(VLOOKUP(MATCH($B48,#REF!,1),#REF!,3)),"",VLOOKUP(MATCH($B48,#REF!,1),#REF!,3))</f>
        <v/>
      </c>
      <c r="G48" s="131" t="str">
        <f t="shared" si="6"/>
        <v/>
      </c>
      <c r="H48" s="51"/>
      <c r="I48" s="52"/>
      <c r="J48" s="52"/>
      <c r="K48" s="52"/>
      <c r="L48" s="52"/>
      <c r="M48" s="52"/>
      <c r="O48" s="70" t="str">
        <f t="shared" si="1"/>
        <v/>
      </c>
      <c r="Q48" s="2"/>
      <c r="R48" t="str">
        <f t="shared" si="2"/>
        <v/>
      </c>
      <c r="S48" t="str">
        <f t="shared" si="3"/>
        <v/>
      </c>
      <c r="T48" t="str">
        <f t="shared" si="4"/>
        <v/>
      </c>
    </row>
    <row r="49" spans="1:20">
      <c r="A49" s="151">
        <f t="shared" si="7"/>
        <v>41</v>
      </c>
      <c r="B49" s="36"/>
      <c r="C49" s="38"/>
      <c r="D49" s="32"/>
      <c r="E49" s="136"/>
      <c r="F49" s="151" t="str">
        <f>IF(ISERROR(VLOOKUP(MATCH($B49,#REF!,1),#REF!,3)),"",VLOOKUP(MATCH($B49,#REF!,1),#REF!,3))</f>
        <v/>
      </c>
      <c r="G49" s="127" t="str">
        <f t="shared" si="6"/>
        <v/>
      </c>
      <c r="H49" s="26"/>
      <c r="I49" s="27"/>
      <c r="J49" s="27"/>
      <c r="K49" s="27"/>
      <c r="L49" s="27"/>
      <c r="M49" s="27"/>
      <c r="O49" s="70" t="str">
        <f t="shared" si="1"/>
        <v/>
      </c>
      <c r="Q49" s="2"/>
      <c r="R49" t="str">
        <f t="shared" si="2"/>
        <v/>
      </c>
      <c r="S49" t="str">
        <f t="shared" si="3"/>
        <v/>
      </c>
      <c r="T49" t="str">
        <f t="shared" si="4"/>
        <v/>
      </c>
    </row>
    <row r="50" spans="1:20">
      <c r="A50" s="158">
        <f t="shared" si="7"/>
        <v>42</v>
      </c>
      <c r="B50" s="34"/>
      <c r="C50" s="39"/>
      <c r="D50" s="33"/>
      <c r="E50" s="137"/>
      <c r="F50" s="152" t="str">
        <f>IF(ISERROR(VLOOKUP(MATCH($B50,#REF!,1),#REF!,3)),"",VLOOKUP(MATCH($B50,#REF!,1),#REF!,3))</f>
        <v/>
      </c>
      <c r="G50" s="128" t="str">
        <f t="shared" si="6"/>
        <v/>
      </c>
      <c r="H50" s="28"/>
      <c r="I50" s="29"/>
      <c r="J50" s="29"/>
      <c r="K50" s="29"/>
      <c r="L50" s="29"/>
      <c r="M50" s="29"/>
      <c r="O50" s="70" t="str">
        <f t="shared" si="1"/>
        <v/>
      </c>
      <c r="Q50" s="2"/>
      <c r="R50" t="str">
        <f t="shared" si="2"/>
        <v/>
      </c>
      <c r="S50" t="str">
        <f t="shared" si="3"/>
        <v/>
      </c>
      <c r="T50" t="str">
        <f t="shared" si="4"/>
        <v/>
      </c>
    </row>
    <row r="51" spans="1:20">
      <c r="A51" s="152">
        <f t="shared" si="7"/>
        <v>43</v>
      </c>
      <c r="B51" s="34"/>
      <c r="C51" s="39"/>
      <c r="D51" s="33"/>
      <c r="E51" s="137"/>
      <c r="F51" s="152" t="str">
        <f>IF(ISERROR(VLOOKUP(MATCH($B51,#REF!,1),#REF!,3)),"",VLOOKUP(MATCH($B51,#REF!,1),#REF!,3))</f>
        <v/>
      </c>
      <c r="G51" s="128" t="str">
        <f t="shared" si="6"/>
        <v/>
      </c>
      <c r="H51" s="28"/>
      <c r="I51" s="29"/>
      <c r="J51" s="29"/>
      <c r="K51" s="29"/>
      <c r="L51" s="29"/>
      <c r="M51" s="29"/>
      <c r="O51" s="70" t="str">
        <f t="shared" si="1"/>
        <v/>
      </c>
      <c r="Q51" s="2"/>
      <c r="R51" t="str">
        <f t="shared" si="2"/>
        <v/>
      </c>
      <c r="S51" t="str">
        <f t="shared" si="3"/>
        <v/>
      </c>
      <c r="T51" t="str">
        <f t="shared" si="4"/>
        <v/>
      </c>
    </row>
    <row r="52" spans="1:20">
      <c r="A52" s="152">
        <f t="shared" si="7"/>
        <v>44</v>
      </c>
      <c r="B52" s="34"/>
      <c r="C52" s="39"/>
      <c r="D52" s="33"/>
      <c r="E52" s="137"/>
      <c r="F52" s="152" t="str">
        <f>IF(ISERROR(VLOOKUP(MATCH($B52,#REF!,1),#REF!,3)),"",VLOOKUP(MATCH($B52,#REF!,1),#REF!,3))</f>
        <v/>
      </c>
      <c r="G52" s="128" t="str">
        <f t="shared" si="6"/>
        <v/>
      </c>
      <c r="H52" s="28"/>
      <c r="I52" s="29"/>
      <c r="J52" s="29"/>
      <c r="K52" s="29"/>
      <c r="L52" s="29"/>
      <c r="M52" s="29"/>
      <c r="O52" s="70" t="str">
        <f t="shared" si="1"/>
        <v/>
      </c>
      <c r="Q52" s="2"/>
      <c r="R52" t="str">
        <f t="shared" si="2"/>
        <v/>
      </c>
      <c r="S52" t="str">
        <f t="shared" si="3"/>
        <v/>
      </c>
      <c r="T52" t="str">
        <f t="shared" si="4"/>
        <v/>
      </c>
    </row>
    <row r="53" spans="1:20">
      <c r="A53" s="152">
        <f t="shared" si="7"/>
        <v>45</v>
      </c>
      <c r="B53" s="34"/>
      <c r="C53" s="39"/>
      <c r="D53" s="33"/>
      <c r="E53" s="137"/>
      <c r="F53" s="152" t="str">
        <f>IF(ISERROR(VLOOKUP(MATCH($B53,#REF!,1),#REF!,3)),"",VLOOKUP(MATCH($B53,#REF!,1),#REF!,3))</f>
        <v/>
      </c>
      <c r="G53" s="128" t="str">
        <f t="shared" si="6"/>
        <v/>
      </c>
      <c r="H53" s="28"/>
      <c r="I53" s="29"/>
      <c r="J53" s="29"/>
      <c r="K53" s="29"/>
      <c r="L53" s="29"/>
      <c r="M53" s="29"/>
      <c r="O53" s="70" t="str">
        <f t="shared" si="1"/>
        <v/>
      </c>
      <c r="Q53" s="2"/>
      <c r="R53" t="str">
        <f t="shared" si="2"/>
        <v/>
      </c>
      <c r="S53" t="str">
        <f t="shared" si="3"/>
        <v/>
      </c>
      <c r="T53" t="str">
        <f t="shared" si="4"/>
        <v/>
      </c>
    </row>
    <row r="54" spans="1:20">
      <c r="A54" s="152">
        <f t="shared" si="7"/>
        <v>46</v>
      </c>
      <c r="B54" s="34"/>
      <c r="C54" s="39"/>
      <c r="D54" s="33"/>
      <c r="E54" s="137"/>
      <c r="F54" s="152" t="str">
        <f>IF(ISERROR(VLOOKUP(MATCH($B54,#REF!,1),#REF!,3)),"",VLOOKUP(MATCH($B54,#REF!,1),#REF!,3))</f>
        <v/>
      </c>
      <c r="G54" s="128" t="str">
        <f t="shared" si="6"/>
        <v/>
      </c>
      <c r="H54" s="28"/>
      <c r="I54" s="29"/>
      <c r="J54" s="29"/>
      <c r="K54" s="29"/>
      <c r="L54" s="29"/>
      <c r="M54" s="29"/>
      <c r="O54" s="70" t="str">
        <f t="shared" si="1"/>
        <v/>
      </c>
      <c r="Q54" s="2"/>
      <c r="R54" t="str">
        <f t="shared" si="2"/>
        <v/>
      </c>
      <c r="S54" t="str">
        <f t="shared" si="3"/>
        <v/>
      </c>
      <c r="T54" t="str">
        <f t="shared" si="4"/>
        <v/>
      </c>
    </row>
    <row r="55" spans="1:20">
      <c r="A55" s="152">
        <f t="shared" si="7"/>
        <v>47</v>
      </c>
      <c r="B55" s="34"/>
      <c r="C55" s="39"/>
      <c r="D55" s="33"/>
      <c r="E55" s="137"/>
      <c r="F55" s="152" t="str">
        <f>IF(ISERROR(VLOOKUP(MATCH($B55,#REF!,1),#REF!,3)),"",VLOOKUP(MATCH($B55,#REF!,1),#REF!,3))</f>
        <v/>
      </c>
      <c r="G55" s="128" t="str">
        <f t="shared" si="6"/>
        <v/>
      </c>
      <c r="H55" s="28"/>
      <c r="I55" s="29"/>
      <c r="J55" s="29"/>
      <c r="K55" s="29"/>
      <c r="L55" s="29"/>
      <c r="M55" s="29"/>
      <c r="O55" s="70" t="str">
        <f t="shared" si="1"/>
        <v/>
      </c>
      <c r="Q55" s="2"/>
      <c r="R55" t="str">
        <f t="shared" si="2"/>
        <v/>
      </c>
      <c r="S55" t="str">
        <f t="shared" si="3"/>
        <v/>
      </c>
      <c r="T55" t="str">
        <f t="shared" si="4"/>
        <v/>
      </c>
    </row>
    <row r="56" spans="1:20">
      <c r="A56" s="152">
        <f t="shared" si="7"/>
        <v>48</v>
      </c>
      <c r="B56" s="34"/>
      <c r="C56" s="39"/>
      <c r="D56" s="33"/>
      <c r="E56" s="137"/>
      <c r="F56" s="152" t="str">
        <f>IF(ISERROR(VLOOKUP(MATCH($B56,#REF!,1),#REF!,3)),"",VLOOKUP(MATCH($B56,#REF!,1),#REF!,3))</f>
        <v/>
      </c>
      <c r="G56" s="128" t="str">
        <f t="shared" si="6"/>
        <v/>
      </c>
      <c r="H56" s="28"/>
      <c r="I56" s="29"/>
      <c r="J56" s="29"/>
      <c r="K56" s="29"/>
      <c r="L56" s="29"/>
      <c r="M56" s="29"/>
      <c r="O56" s="70" t="str">
        <f t="shared" si="1"/>
        <v/>
      </c>
      <c r="Q56" s="2"/>
      <c r="R56" t="str">
        <f t="shared" si="2"/>
        <v/>
      </c>
      <c r="S56" t="str">
        <f t="shared" si="3"/>
        <v/>
      </c>
      <c r="T56" t="str">
        <f t="shared" si="4"/>
        <v/>
      </c>
    </row>
    <row r="57" spans="1:20">
      <c r="A57" s="152">
        <f t="shared" si="7"/>
        <v>49</v>
      </c>
      <c r="B57" s="34"/>
      <c r="C57" s="39"/>
      <c r="D57" s="33"/>
      <c r="E57" s="137"/>
      <c r="F57" s="152" t="str">
        <f>IF(ISERROR(VLOOKUP(MATCH($B57,#REF!,1),#REF!,3)),"",VLOOKUP(MATCH($B57,#REF!,1),#REF!,3))</f>
        <v/>
      </c>
      <c r="G57" s="128" t="str">
        <f t="shared" si="6"/>
        <v/>
      </c>
      <c r="H57" s="28"/>
      <c r="I57" s="29"/>
      <c r="J57" s="29"/>
      <c r="K57" s="29"/>
      <c r="L57" s="29"/>
      <c r="M57" s="29"/>
      <c r="O57" s="70" t="str">
        <f t="shared" si="1"/>
        <v/>
      </c>
      <c r="Q57" s="2"/>
      <c r="R57" t="str">
        <f t="shared" si="2"/>
        <v/>
      </c>
      <c r="S57" t="str">
        <f t="shared" si="3"/>
        <v/>
      </c>
      <c r="T57" t="str">
        <f t="shared" si="4"/>
        <v/>
      </c>
    </row>
    <row r="58" spans="1:20">
      <c r="A58" s="153">
        <f t="shared" si="7"/>
        <v>50</v>
      </c>
      <c r="B58" s="37"/>
      <c r="C58" s="40"/>
      <c r="D58" s="35"/>
      <c r="E58" s="138"/>
      <c r="F58" s="153" t="str">
        <f>IF(ISERROR(VLOOKUP(MATCH($B58,#REF!,1),#REF!,3)),"",VLOOKUP(MATCH($B58,#REF!,1),#REF!,3))</f>
        <v/>
      </c>
      <c r="G58" s="131" t="str">
        <f t="shared" si="6"/>
        <v/>
      </c>
      <c r="H58" s="51"/>
      <c r="I58" s="52"/>
      <c r="J58" s="52"/>
      <c r="K58" s="52"/>
      <c r="L58" s="52"/>
      <c r="M58" s="52"/>
      <c r="O58" s="70" t="str">
        <f t="shared" si="1"/>
        <v/>
      </c>
      <c r="Q58" s="2"/>
      <c r="R58" t="str">
        <f t="shared" si="2"/>
        <v/>
      </c>
      <c r="S58" t="str">
        <f t="shared" si="3"/>
        <v/>
      </c>
      <c r="T58" t="str">
        <f t="shared" si="4"/>
        <v/>
      </c>
    </row>
    <row r="59" spans="1:20">
      <c r="A59" s="151">
        <f t="shared" si="7"/>
        <v>51</v>
      </c>
      <c r="B59" s="36"/>
      <c r="C59" s="38"/>
      <c r="D59" s="32"/>
      <c r="E59" s="136"/>
      <c r="F59" s="154" t="str">
        <f>IF(ISERROR(VLOOKUP(MATCH($B59,#REF!,1),#REF!,3)),"",VLOOKUP(MATCH($B59,#REF!,1),#REF!,3))</f>
        <v/>
      </c>
      <c r="G59" s="130" t="str">
        <f t="shared" si="6"/>
        <v/>
      </c>
      <c r="H59" s="49"/>
      <c r="I59" s="50"/>
      <c r="J59" s="50"/>
      <c r="K59" s="50"/>
      <c r="L59" s="50"/>
      <c r="M59" s="50"/>
      <c r="O59" s="70" t="str">
        <f t="shared" si="1"/>
        <v/>
      </c>
      <c r="Q59" s="2"/>
      <c r="R59" t="str">
        <f t="shared" si="2"/>
        <v/>
      </c>
      <c r="S59" t="str">
        <f t="shared" si="3"/>
        <v/>
      </c>
      <c r="T59" t="str">
        <f t="shared" si="4"/>
        <v/>
      </c>
    </row>
    <row r="60" spans="1:20">
      <c r="A60" s="158">
        <f t="shared" si="7"/>
        <v>52</v>
      </c>
      <c r="B60" s="34"/>
      <c r="C60" s="39"/>
      <c r="D60" s="33"/>
      <c r="E60" s="137"/>
      <c r="F60" s="152" t="str">
        <f>IF(ISERROR(VLOOKUP(MATCH($B60,#REF!,1),#REF!,3)),"",VLOOKUP(MATCH($B60,#REF!,1),#REF!,3))</f>
        <v/>
      </c>
      <c r="G60" s="128" t="str">
        <f t="shared" si="6"/>
        <v/>
      </c>
      <c r="H60" s="28"/>
      <c r="I60" s="29"/>
      <c r="J60" s="29"/>
      <c r="K60" s="29"/>
      <c r="L60" s="29"/>
      <c r="M60" s="29"/>
      <c r="O60" s="70" t="str">
        <f t="shared" si="1"/>
        <v/>
      </c>
      <c r="Q60" s="2"/>
      <c r="R60" t="str">
        <f t="shared" si="2"/>
        <v/>
      </c>
      <c r="S60" t="str">
        <f t="shared" si="3"/>
        <v/>
      </c>
      <c r="T60" t="str">
        <f t="shared" si="4"/>
        <v/>
      </c>
    </row>
    <row r="61" spans="1:20">
      <c r="A61" s="152">
        <f t="shared" si="7"/>
        <v>53</v>
      </c>
      <c r="B61" s="34"/>
      <c r="C61" s="39"/>
      <c r="D61" s="33"/>
      <c r="E61" s="137"/>
      <c r="F61" s="152" t="str">
        <f>IF(ISERROR(VLOOKUP(MATCH($B61,#REF!,1),#REF!,3)),"",VLOOKUP(MATCH($B61,#REF!,1),#REF!,3))</f>
        <v/>
      </c>
      <c r="G61" s="128" t="str">
        <f t="shared" si="6"/>
        <v/>
      </c>
      <c r="H61" s="28"/>
      <c r="I61" s="29"/>
      <c r="J61" s="29"/>
      <c r="K61" s="29"/>
      <c r="L61" s="29"/>
      <c r="M61" s="29"/>
      <c r="O61" s="70" t="str">
        <f t="shared" si="1"/>
        <v/>
      </c>
      <c r="Q61" s="2"/>
      <c r="R61" t="str">
        <f t="shared" si="2"/>
        <v/>
      </c>
      <c r="S61" t="str">
        <f t="shared" si="3"/>
        <v/>
      </c>
      <c r="T61" t="str">
        <f t="shared" si="4"/>
        <v/>
      </c>
    </row>
    <row r="62" spans="1:20">
      <c r="A62" s="152">
        <f t="shared" si="7"/>
        <v>54</v>
      </c>
      <c r="B62" s="34"/>
      <c r="C62" s="39"/>
      <c r="D62" s="33"/>
      <c r="E62" s="137"/>
      <c r="F62" s="152" t="str">
        <f>IF(ISERROR(VLOOKUP(MATCH($B62,#REF!,1),#REF!,3)),"",VLOOKUP(MATCH($B62,#REF!,1),#REF!,3))</f>
        <v/>
      </c>
      <c r="G62" s="130" t="str">
        <f t="shared" si="6"/>
        <v/>
      </c>
      <c r="H62" s="28"/>
      <c r="I62" s="50"/>
      <c r="J62" s="50"/>
      <c r="K62" s="50"/>
      <c r="L62" s="50"/>
      <c r="M62" s="50"/>
      <c r="O62" s="70" t="str">
        <f t="shared" si="1"/>
        <v/>
      </c>
      <c r="Q62" s="2"/>
      <c r="R62" t="str">
        <f t="shared" si="2"/>
        <v/>
      </c>
      <c r="S62" t="str">
        <f t="shared" si="3"/>
        <v/>
      </c>
      <c r="T62" t="str">
        <f t="shared" si="4"/>
        <v/>
      </c>
    </row>
    <row r="63" spans="1:20">
      <c r="A63" s="152">
        <f t="shared" si="7"/>
        <v>55</v>
      </c>
      <c r="B63" s="34"/>
      <c r="C63" s="39"/>
      <c r="D63" s="33"/>
      <c r="E63" s="137"/>
      <c r="F63" s="152" t="str">
        <f>IF(ISERROR(VLOOKUP(MATCH($B63,#REF!,1),#REF!,3)),"",VLOOKUP(MATCH($B63,#REF!,1),#REF!,3))</f>
        <v/>
      </c>
      <c r="G63" s="128" t="str">
        <f t="shared" si="6"/>
        <v/>
      </c>
      <c r="H63" s="28"/>
      <c r="I63" s="29"/>
      <c r="J63" s="29"/>
      <c r="K63" s="29"/>
      <c r="L63" s="29"/>
      <c r="M63" s="29"/>
      <c r="O63" s="70" t="str">
        <f t="shared" si="1"/>
        <v/>
      </c>
      <c r="Q63" s="2"/>
      <c r="R63" t="str">
        <f t="shared" si="2"/>
        <v/>
      </c>
      <c r="S63" t="str">
        <f t="shared" si="3"/>
        <v/>
      </c>
      <c r="T63" t="str">
        <f t="shared" si="4"/>
        <v/>
      </c>
    </row>
    <row r="64" spans="1:20">
      <c r="A64" s="152">
        <f t="shared" si="7"/>
        <v>56</v>
      </c>
      <c r="B64" s="34"/>
      <c r="C64" s="39"/>
      <c r="D64" s="33"/>
      <c r="E64" s="137"/>
      <c r="F64" s="152" t="str">
        <f>IF(ISERROR(VLOOKUP(MATCH($B64,#REF!,1),#REF!,3)),"",VLOOKUP(MATCH($B64,#REF!,1),#REF!,3))</f>
        <v/>
      </c>
      <c r="G64" s="128" t="str">
        <f t="shared" si="6"/>
        <v/>
      </c>
      <c r="H64" s="28"/>
      <c r="I64" s="29"/>
      <c r="J64" s="29"/>
      <c r="K64" s="29"/>
      <c r="L64" s="29"/>
      <c r="M64" s="29"/>
      <c r="O64" s="70" t="str">
        <f t="shared" si="1"/>
        <v/>
      </c>
      <c r="Q64" s="2"/>
      <c r="R64" t="str">
        <f t="shared" si="2"/>
        <v/>
      </c>
      <c r="S64" t="str">
        <f t="shared" si="3"/>
        <v/>
      </c>
      <c r="T64" t="str">
        <f t="shared" si="4"/>
        <v/>
      </c>
    </row>
    <row r="65" spans="1:20">
      <c r="A65" s="152">
        <f t="shared" si="7"/>
        <v>57</v>
      </c>
      <c r="B65" s="34"/>
      <c r="C65" s="39"/>
      <c r="D65" s="33"/>
      <c r="E65" s="137"/>
      <c r="F65" s="152" t="str">
        <f>IF(ISERROR(VLOOKUP(MATCH($B65,#REF!,1),#REF!,3)),"",VLOOKUP(MATCH($B65,#REF!,1),#REF!,3))</f>
        <v/>
      </c>
      <c r="G65" s="128" t="str">
        <f t="shared" si="6"/>
        <v/>
      </c>
      <c r="H65" s="28"/>
      <c r="I65" s="29"/>
      <c r="J65" s="29"/>
      <c r="K65" s="29"/>
      <c r="L65" s="29"/>
      <c r="M65" s="29"/>
      <c r="O65" s="70" t="str">
        <f t="shared" si="1"/>
        <v/>
      </c>
      <c r="Q65" s="2"/>
      <c r="R65" t="str">
        <f t="shared" si="2"/>
        <v/>
      </c>
      <c r="S65" t="str">
        <f t="shared" si="3"/>
        <v/>
      </c>
      <c r="T65" t="str">
        <f t="shared" si="4"/>
        <v/>
      </c>
    </row>
    <row r="66" spans="1:20">
      <c r="A66" s="152">
        <f t="shared" si="7"/>
        <v>58</v>
      </c>
      <c r="B66" s="34"/>
      <c r="C66" s="39"/>
      <c r="D66" s="33"/>
      <c r="E66" s="137"/>
      <c r="F66" s="152" t="str">
        <f>IF(ISERROR(VLOOKUP(MATCH($B66,#REF!,1),#REF!,3)),"",VLOOKUP(MATCH($B66,#REF!,1),#REF!,3))</f>
        <v/>
      </c>
      <c r="G66" s="128" t="str">
        <f t="shared" si="6"/>
        <v/>
      </c>
      <c r="H66" s="28"/>
      <c r="I66" s="29"/>
      <c r="J66" s="29"/>
      <c r="K66" s="29"/>
      <c r="L66" s="29"/>
      <c r="M66" s="29"/>
      <c r="O66" s="70" t="str">
        <f t="shared" si="1"/>
        <v/>
      </c>
      <c r="Q66" s="2"/>
      <c r="R66" t="str">
        <f t="shared" si="2"/>
        <v/>
      </c>
      <c r="S66" t="str">
        <f t="shared" si="3"/>
        <v/>
      </c>
      <c r="T66" t="str">
        <f t="shared" si="4"/>
        <v/>
      </c>
    </row>
    <row r="67" spans="1:20">
      <c r="A67" s="152">
        <f t="shared" si="7"/>
        <v>59</v>
      </c>
      <c r="B67" s="34"/>
      <c r="C67" s="39"/>
      <c r="D67" s="33"/>
      <c r="E67" s="137"/>
      <c r="F67" s="152" t="str">
        <f>IF(ISERROR(VLOOKUP(MATCH($B67,#REF!,1),#REF!,3)),"",VLOOKUP(MATCH($B67,#REF!,1),#REF!,3))</f>
        <v/>
      </c>
      <c r="G67" s="128" t="str">
        <f t="shared" si="6"/>
        <v/>
      </c>
      <c r="H67" s="28"/>
      <c r="I67" s="29"/>
      <c r="J67" s="29"/>
      <c r="K67" s="29"/>
      <c r="L67" s="29"/>
      <c r="M67" s="29"/>
      <c r="O67" s="70" t="str">
        <f t="shared" si="1"/>
        <v/>
      </c>
      <c r="Q67" s="2"/>
      <c r="R67" t="str">
        <f t="shared" si="2"/>
        <v/>
      </c>
      <c r="S67" t="str">
        <f t="shared" si="3"/>
        <v/>
      </c>
      <c r="T67" t="str">
        <f t="shared" si="4"/>
        <v/>
      </c>
    </row>
    <row r="68" spans="1:20">
      <c r="A68" s="153">
        <f t="shared" si="7"/>
        <v>60</v>
      </c>
      <c r="B68" s="37"/>
      <c r="C68" s="40"/>
      <c r="D68" s="35"/>
      <c r="E68" s="138"/>
      <c r="F68" s="155" t="str">
        <f>IF(ISERROR(VLOOKUP(MATCH($B68,#REF!,1),#REF!,3)),"",VLOOKUP(MATCH($B68,#REF!,1),#REF!,3))</f>
        <v/>
      </c>
      <c r="G68" s="129" t="str">
        <f t="shared" si="6"/>
        <v/>
      </c>
      <c r="H68" s="47"/>
      <c r="I68" s="48"/>
      <c r="J68" s="48"/>
      <c r="K68" s="48"/>
      <c r="L68" s="48"/>
      <c r="M68" s="48"/>
      <c r="O68" s="70" t="str">
        <f t="shared" si="1"/>
        <v/>
      </c>
      <c r="Q68" s="2"/>
      <c r="R68" t="str">
        <f t="shared" si="2"/>
        <v/>
      </c>
      <c r="S68" t="str">
        <f t="shared" si="3"/>
        <v/>
      </c>
      <c r="T68" t="str">
        <f t="shared" si="4"/>
        <v/>
      </c>
    </row>
    <row r="69" spans="1:20">
      <c r="A69" s="151">
        <f t="shared" si="7"/>
        <v>61</v>
      </c>
      <c r="B69" s="36"/>
      <c r="C69" s="38"/>
      <c r="D69" s="32"/>
      <c r="E69" s="136"/>
      <c r="F69" s="151" t="str">
        <f>IF(ISERROR(VLOOKUP(MATCH($B69,#REF!,1),#REF!,3)),"",VLOOKUP(MATCH($B69,#REF!,1),#REF!,3))</f>
        <v/>
      </c>
      <c r="G69" s="127" t="str">
        <f t="shared" si="6"/>
        <v/>
      </c>
      <c r="H69" s="26"/>
      <c r="I69" s="27"/>
      <c r="J69" s="27"/>
      <c r="K69" s="27"/>
      <c r="L69" s="27"/>
      <c r="M69" s="27"/>
      <c r="O69" s="70" t="str">
        <f t="shared" si="1"/>
        <v/>
      </c>
      <c r="Q69" s="2"/>
      <c r="R69" t="str">
        <f t="shared" si="2"/>
        <v/>
      </c>
      <c r="S69" t="str">
        <f t="shared" si="3"/>
        <v/>
      </c>
      <c r="T69" t="str">
        <f t="shared" si="4"/>
        <v/>
      </c>
    </row>
    <row r="70" spans="1:20">
      <c r="A70" s="158">
        <f t="shared" si="7"/>
        <v>62</v>
      </c>
      <c r="B70" s="34"/>
      <c r="C70" s="39"/>
      <c r="D70" s="33"/>
      <c r="E70" s="137"/>
      <c r="F70" s="152" t="str">
        <f>IF(ISERROR(VLOOKUP(MATCH($B70,#REF!,1),#REF!,3)),"",VLOOKUP(MATCH($B70,#REF!,1),#REF!,3))</f>
        <v/>
      </c>
      <c r="G70" s="128" t="str">
        <f t="shared" si="6"/>
        <v/>
      </c>
      <c r="H70" s="28"/>
      <c r="I70" s="29"/>
      <c r="J70" s="29"/>
      <c r="K70" s="29"/>
      <c r="L70" s="29"/>
      <c r="M70" s="29"/>
      <c r="O70" s="70" t="str">
        <f t="shared" si="1"/>
        <v/>
      </c>
      <c r="Q70" s="2"/>
      <c r="R70" t="str">
        <f t="shared" si="2"/>
        <v/>
      </c>
      <c r="S70" t="str">
        <f t="shared" si="3"/>
        <v/>
      </c>
      <c r="T70" t="str">
        <f t="shared" si="4"/>
        <v/>
      </c>
    </row>
    <row r="71" spans="1:20">
      <c r="A71" s="152">
        <f t="shared" si="7"/>
        <v>63</v>
      </c>
      <c r="B71" s="34"/>
      <c r="C71" s="39"/>
      <c r="D71" s="33"/>
      <c r="E71" s="137"/>
      <c r="F71" s="152" t="str">
        <f>IF(ISERROR(VLOOKUP(MATCH($B71,#REF!,1),#REF!,3)),"",VLOOKUP(MATCH($B71,#REF!,1),#REF!,3))</f>
        <v/>
      </c>
      <c r="G71" s="128" t="str">
        <f t="shared" si="6"/>
        <v/>
      </c>
      <c r="H71" s="28"/>
      <c r="I71" s="29"/>
      <c r="J71" s="29"/>
      <c r="K71" s="29"/>
      <c r="L71" s="29"/>
      <c r="M71" s="29"/>
      <c r="O71" s="70" t="str">
        <f t="shared" si="1"/>
        <v/>
      </c>
      <c r="Q71" s="2"/>
      <c r="R71" t="str">
        <f t="shared" si="2"/>
        <v/>
      </c>
      <c r="S71" t="str">
        <f t="shared" si="3"/>
        <v/>
      </c>
      <c r="T71" t="str">
        <f t="shared" si="4"/>
        <v/>
      </c>
    </row>
    <row r="72" spans="1:20">
      <c r="A72" s="152">
        <f t="shared" si="7"/>
        <v>64</v>
      </c>
      <c r="B72" s="34"/>
      <c r="C72" s="39"/>
      <c r="D72" s="33"/>
      <c r="E72" s="137"/>
      <c r="F72" s="152" t="str">
        <f>IF(ISERROR(VLOOKUP(MATCH($B72,#REF!,1),#REF!,3)),"",VLOOKUP(MATCH($B72,#REF!,1),#REF!,3))</f>
        <v/>
      </c>
      <c r="G72" s="128" t="str">
        <f t="shared" si="6"/>
        <v/>
      </c>
      <c r="H72" s="28"/>
      <c r="I72" s="29"/>
      <c r="J72" s="29"/>
      <c r="K72" s="29"/>
      <c r="L72" s="29"/>
      <c r="M72" s="29"/>
      <c r="O72" s="70" t="str">
        <f t="shared" ref="O72:O135" si="8">IF(COUNTIF(H72:M72,"○")=0,"",COUNTIF(H72:M72,"○"))</f>
        <v/>
      </c>
      <c r="Q72" s="2"/>
      <c r="R72" t="str">
        <f t="shared" si="2"/>
        <v/>
      </c>
      <c r="S72" t="str">
        <f t="shared" si="3"/>
        <v/>
      </c>
      <c r="T72" t="str">
        <f t="shared" si="4"/>
        <v/>
      </c>
    </row>
    <row r="73" spans="1:20">
      <c r="A73" s="152">
        <f t="shared" si="7"/>
        <v>65</v>
      </c>
      <c r="B73" s="34"/>
      <c r="C73" s="39"/>
      <c r="D73" s="33"/>
      <c r="E73" s="137"/>
      <c r="F73" s="152" t="str">
        <f>IF(ISERROR(VLOOKUP(MATCH($B73,#REF!,1),#REF!,3)),"",VLOOKUP(MATCH($B73,#REF!,1),#REF!,3))</f>
        <v/>
      </c>
      <c r="G73" s="128" t="str">
        <f t="shared" si="6"/>
        <v/>
      </c>
      <c r="H73" s="28"/>
      <c r="I73" s="29"/>
      <c r="J73" s="29"/>
      <c r="K73" s="29"/>
      <c r="L73" s="29"/>
      <c r="M73" s="29"/>
      <c r="O73" s="70" t="str">
        <f t="shared" si="8"/>
        <v/>
      </c>
      <c r="Q73" s="2"/>
      <c r="R73" t="str">
        <f t="shared" ref="R73:R136" si="9">IF(H73="○","小女走高跳．","")</f>
        <v/>
      </c>
      <c r="S73" t="str">
        <f t="shared" ref="S73:S136" si="10">IF(J73="○","小女走幅跳．","")</f>
        <v/>
      </c>
      <c r="T73" t="str">
        <f t="shared" ref="T73:T136" si="11">IF(L73="○","小女ジャベリック．","")</f>
        <v/>
      </c>
    </row>
    <row r="74" spans="1:20">
      <c r="A74" s="152">
        <f t="shared" ref="A74:A105" si="12">IF(COUNTIF($C$9:$C$208,C74)&gt;=2,$A$221,A73+1)</f>
        <v>66</v>
      </c>
      <c r="B74" s="34"/>
      <c r="C74" s="39"/>
      <c r="D74" s="33"/>
      <c r="E74" s="137"/>
      <c r="F74" s="152" t="str">
        <f>IF(ISERROR(VLOOKUP(MATCH($B74,#REF!,1),#REF!,3)),"",VLOOKUP(MATCH($B74,#REF!,1),#REF!,3))</f>
        <v/>
      </c>
      <c r="G74" s="128" t="str">
        <f t="shared" ref="G74:G137" si="13">T(R74)&amp;T(S74)&amp;T(T74)</f>
        <v/>
      </c>
      <c r="H74" s="28"/>
      <c r="I74" s="29"/>
      <c r="J74" s="29"/>
      <c r="K74" s="29"/>
      <c r="L74" s="29"/>
      <c r="M74" s="29"/>
      <c r="O74" s="70" t="str">
        <f t="shared" si="8"/>
        <v/>
      </c>
      <c r="Q74" s="2"/>
      <c r="R74" t="str">
        <f t="shared" si="9"/>
        <v/>
      </c>
      <c r="S74" t="str">
        <f t="shared" si="10"/>
        <v/>
      </c>
      <c r="T74" t="str">
        <f t="shared" si="11"/>
        <v/>
      </c>
    </row>
    <row r="75" spans="1:20">
      <c r="A75" s="152">
        <f t="shared" si="12"/>
        <v>67</v>
      </c>
      <c r="B75" s="34"/>
      <c r="C75" s="39"/>
      <c r="D75" s="33"/>
      <c r="E75" s="137"/>
      <c r="F75" s="152" t="str">
        <f>IF(ISERROR(VLOOKUP(MATCH($B75,#REF!,1),#REF!,3)),"",VLOOKUP(MATCH($B75,#REF!,1),#REF!,3))</f>
        <v/>
      </c>
      <c r="G75" s="128" t="str">
        <f t="shared" si="13"/>
        <v/>
      </c>
      <c r="H75" s="28"/>
      <c r="I75" s="29"/>
      <c r="J75" s="29"/>
      <c r="K75" s="29"/>
      <c r="L75" s="29"/>
      <c r="M75" s="29"/>
      <c r="O75" s="70" t="str">
        <f t="shared" si="8"/>
        <v/>
      </c>
      <c r="Q75" s="2"/>
      <c r="R75" t="str">
        <f t="shared" si="9"/>
        <v/>
      </c>
      <c r="S75" t="str">
        <f t="shared" si="10"/>
        <v/>
      </c>
      <c r="T75" t="str">
        <f t="shared" si="11"/>
        <v/>
      </c>
    </row>
    <row r="76" spans="1:20">
      <c r="A76" s="152">
        <f t="shared" si="12"/>
        <v>68</v>
      </c>
      <c r="B76" s="34"/>
      <c r="C76" s="39"/>
      <c r="D76" s="33"/>
      <c r="E76" s="137"/>
      <c r="F76" s="152" t="str">
        <f>IF(ISERROR(VLOOKUP(MATCH($B76,#REF!,1),#REF!,3)),"",VLOOKUP(MATCH($B76,#REF!,1),#REF!,3))</f>
        <v/>
      </c>
      <c r="G76" s="128" t="str">
        <f t="shared" si="13"/>
        <v/>
      </c>
      <c r="H76" s="28"/>
      <c r="I76" s="29"/>
      <c r="J76" s="29"/>
      <c r="K76" s="29"/>
      <c r="L76" s="29"/>
      <c r="M76" s="29"/>
      <c r="O76" s="70" t="str">
        <f t="shared" si="8"/>
        <v/>
      </c>
      <c r="Q76" s="2"/>
      <c r="R76" t="str">
        <f t="shared" si="9"/>
        <v/>
      </c>
      <c r="S76" t="str">
        <f t="shared" si="10"/>
        <v/>
      </c>
      <c r="T76" t="str">
        <f t="shared" si="11"/>
        <v/>
      </c>
    </row>
    <row r="77" spans="1:20">
      <c r="A77" s="152">
        <f t="shared" si="12"/>
        <v>69</v>
      </c>
      <c r="B77" s="34"/>
      <c r="C77" s="39"/>
      <c r="D77" s="33"/>
      <c r="E77" s="137"/>
      <c r="F77" s="152" t="str">
        <f>IF(ISERROR(VLOOKUP(MATCH($B77,#REF!,1),#REF!,3)),"",VLOOKUP(MATCH($B77,#REF!,1),#REF!,3))</f>
        <v/>
      </c>
      <c r="G77" s="128" t="str">
        <f t="shared" si="13"/>
        <v/>
      </c>
      <c r="H77" s="28"/>
      <c r="I77" s="29"/>
      <c r="J77" s="29"/>
      <c r="K77" s="29"/>
      <c r="L77" s="29"/>
      <c r="M77" s="29"/>
      <c r="O77" s="70" t="str">
        <f t="shared" si="8"/>
        <v/>
      </c>
      <c r="Q77" s="2"/>
      <c r="R77" t="str">
        <f t="shared" si="9"/>
        <v/>
      </c>
      <c r="S77" t="str">
        <f t="shared" si="10"/>
        <v/>
      </c>
      <c r="T77" t="str">
        <f t="shared" si="11"/>
        <v/>
      </c>
    </row>
    <row r="78" spans="1:20">
      <c r="A78" s="153">
        <f t="shared" si="12"/>
        <v>70</v>
      </c>
      <c r="B78" s="37"/>
      <c r="C78" s="40"/>
      <c r="D78" s="35"/>
      <c r="E78" s="138"/>
      <c r="F78" s="153" t="str">
        <f>IF(ISERROR(VLOOKUP(MATCH($B78,#REF!,1),#REF!,3)),"",VLOOKUP(MATCH($B78,#REF!,1),#REF!,3))</f>
        <v/>
      </c>
      <c r="G78" s="131" t="str">
        <f t="shared" si="13"/>
        <v/>
      </c>
      <c r="H78" s="51"/>
      <c r="I78" s="52"/>
      <c r="J78" s="52"/>
      <c r="K78" s="52"/>
      <c r="L78" s="52"/>
      <c r="M78" s="52"/>
      <c r="O78" s="70" t="str">
        <f t="shared" si="8"/>
        <v/>
      </c>
      <c r="Q78" s="2"/>
      <c r="R78" t="str">
        <f t="shared" si="9"/>
        <v/>
      </c>
      <c r="S78" t="str">
        <f t="shared" si="10"/>
        <v/>
      </c>
      <c r="T78" t="str">
        <f t="shared" si="11"/>
        <v/>
      </c>
    </row>
    <row r="79" spans="1:20">
      <c r="A79" s="151">
        <f t="shared" si="12"/>
        <v>71</v>
      </c>
      <c r="B79" s="44"/>
      <c r="C79" s="45"/>
      <c r="D79" s="46"/>
      <c r="E79" s="139"/>
      <c r="F79" s="154" t="str">
        <f>IF(ISERROR(VLOOKUP(MATCH($B79,#REF!,1),#REF!,3)),"",VLOOKUP(MATCH($B79,#REF!,1),#REF!,3))</f>
        <v/>
      </c>
      <c r="G79" s="130" t="str">
        <f t="shared" si="13"/>
        <v/>
      </c>
      <c r="H79" s="49"/>
      <c r="I79" s="50"/>
      <c r="J79" s="50"/>
      <c r="K79" s="50"/>
      <c r="L79" s="50"/>
      <c r="M79" s="50"/>
      <c r="O79" s="70" t="str">
        <f t="shared" si="8"/>
        <v/>
      </c>
      <c r="Q79" s="2"/>
      <c r="R79" t="str">
        <f t="shared" si="9"/>
        <v/>
      </c>
      <c r="S79" t="str">
        <f t="shared" si="10"/>
        <v/>
      </c>
      <c r="T79" t="str">
        <f t="shared" si="11"/>
        <v/>
      </c>
    </row>
    <row r="80" spans="1:20">
      <c r="A80" s="158">
        <f t="shared" si="12"/>
        <v>72</v>
      </c>
      <c r="B80" s="34"/>
      <c r="C80" s="39"/>
      <c r="D80" s="33"/>
      <c r="E80" s="137"/>
      <c r="F80" s="152" t="str">
        <f>IF(ISERROR(VLOOKUP(MATCH($B80,#REF!,1),#REF!,3)),"",VLOOKUP(MATCH($B80,#REF!,1),#REF!,3))</f>
        <v/>
      </c>
      <c r="G80" s="128" t="str">
        <f t="shared" si="13"/>
        <v/>
      </c>
      <c r="H80" s="28"/>
      <c r="I80" s="29"/>
      <c r="J80" s="29"/>
      <c r="K80" s="29"/>
      <c r="L80" s="29"/>
      <c r="M80" s="29"/>
      <c r="O80" s="70" t="str">
        <f t="shared" si="8"/>
        <v/>
      </c>
      <c r="Q80" s="2"/>
      <c r="R80" t="str">
        <f t="shared" si="9"/>
        <v/>
      </c>
      <c r="S80" t="str">
        <f t="shared" si="10"/>
        <v/>
      </c>
      <c r="T80" t="str">
        <f t="shared" si="11"/>
        <v/>
      </c>
    </row>
    <row r="81" spans="1:20">
      <c r="A81" s="152">
        <f t="shared" si="12"/>
        <v>73</v>
      </c>
      <c r="B81" s="34"/>
      <c r="C81" s="39"/>
      <c r="D81" s="33"/>
      <c r="E81" s="137"/>
      <c r="F81" s="152" t="str">
        <f>IF(ISERROR(VLOOKUP(MATCH($B81,#REF!,1),#REF!,3)),"",VLOOKUP(MATCH($B81,#REF!,1),#REF!,3))</f>
        <v/>
      </c>
      <c r="G81" s="128" t="str">
        <f t="shared" si="13"/>
        <v/>
      </c>
      <c r="H81" s="28"/>
      <c r="I81" s="29"/>
      <c r="J81" s="29"/>
      <c r="K81" s="29"/>
      <c r="L81" s="29"/>
      <c r="M81" s="29"/>
      <c r="O81" s="70" t="str">
        <f t="shared" si="8"/>
        <v/>
      </c>
      <c r="Q81" s="2"/>
      <c r="R81" t="str">
        <f t="shared" si="9"/>
        <v/>
      </c>
      <c r="S81" t="str">
        <f t="shared" si="10"/>
        <v/>
      </c>
      <c r="T81" t="str">
        <f t="shared" si="11"/>
        <v/>
      </c>
    </row>
    <row r="82" spans="1:20">
      <c r="A82" s="152">
        <f t="shared" si="12"/>
        <v>74</v>
      </c>
      <c r="B82" s="34"/>
      <c r="C82" s="39"/>
      <c r="D82" s="33"/>
      <c r="E82" s="137"/>
      <c r="F82" s="152" t="str">
        <f>IF(ISERROR(VLOOKUP(MATCH($B82,#REF!,1),#REF!,3)),"",VLOOKUP(MATCH($B82,#REF!,1),#REF!,3))</f>
        <v/>
      </c>
      <c r="G82" s="128" t="str">
        <f t="shared" si="13"/>
        <v/>
      </c>
      <c r="H82" s="28"/>
      <c r="I82" s="29"/>
      <c r="J82" s="29"/>
      <c r="K82" s="29"/>
      <c r="L82" s="29"/>
      <c r="M82" s="29"/>
      <c r="O82" s="70" t="str">
        <f t="shared" si="8"/>
        <v/>
      </c>
      <c r="Q82" s="2"/>
      <c r="R82" t="str">
        <f t="shared" si="9"/>
        <v/>
      </c>
      <c r="S82" t="str">
        <f t="shared" si="10"/>
        <v/>
      </c>
      <c r="T82" t="str">
        <f t="shared" si="11"/>
        <v/>
      </c>
    </row>
    <row r="83" spans="1:20">
      <c r="A83" s="152">
        <f t="shared" si="12"/>
        <v>75</v>
      </c>
      <c r="B83" s="34"/>
      <c r="C83" s="39"/>
      <c r="D83" s="33"/>
      <c r="E83" s="137"/>
      <c r="F83" s="152" t="str">
        <f>IF(ISERROR(VLOOKUP(MATCH($B83,#REF!,1),#REF!,3)),"",VLOOKUP(MATCH($B83,#REF!,1),#REF!,3))</f>
        <v/>
      </c>
      <c r="G83" s="128" t="str">
        <f t="shared" si="13"/>
        <v/>
      </c>
      <c r="H83" s="28"/>
      <c r="I83" s="29"/>
      <c r="J83" s="29"/>
      <c r="K83" s="29"/>
      <c r="L83" s="29"/>
      <c r="M83" s="29"/>
      <c r="O83" s="70" t="str">
        <f t="shared" si="8"/>
        <v/>
      </c>
      <c r="Q83" s="2"/>
      <c r="R83" t="str">
        <f t="shared" si="9"/>
        <v/>
      </c>
      <c r="S83" t="str">
        <f t="shared" si="10"/>
        <v/>
      </c>
      <c r="T83" t="str">
        <f t="shared" si="11"/>
        <v/>
      </c>
    </row>
    <row r="84" spans="1:20">
      <c r="A84" s="152">
        <f t="shared" si="12"/>
        <v>76</v>
      </c>
      <c r="B84" s="34"/>
      <c r="C84" s="39"/>
      <c r="D84" s="33"/>
      <c r="E84" s="137"/>
      <c r="F84" s="152" t="str">
        <f>IF(ISERROR(VLOOKUP(MATCH($B84,#REF!,1),#REF!,3)),"",VLOOKUP(MATCH($B84,#REF!,1),#REF!,3))</f>
        <v/>
      </c>
      <c r="G84" s="128" t="str">
        <f t="shared" si="13"/>
        <v/>
      </c>
      <c r="H84" s="28"/>
      <c r="I84" s="29"/>
      <c r="J84" s="29"/>
      <c r="K84" s="29"/>
      <c r="L84" s="29"/>
      <c r="M84" s="29"/>
      <c r="O84" s="70" t="str">
        <f t="shared" si="8"/>
        <v/>
      </c>
      <c r="Q84" s="2"/>
      <c r="R84" t="str">
        <f t="shared" si="9"/>
        <v/>
      </c>
      <c r="S84" t="str">
        <f t="shared" si="10"/>
        <v/>
      </c>
      <c r="T84" t="str">
        <f t="shared" si="11"/>
        <v/>
      </c>
    </row>
    <row r="85" spans="1:20">
      <c r="A85" s="152">
        <f t="shared" si="12"/>
        <v>77</v>
      </c>
      <c r="B85" s="34"/>
      <c r="C85" s="39"/>
      <c r="D85" s="33"/>
      <c r="E85" s="137"/>
      <c r="F85" s="152" t="str">
        <f>IF(ISERROR(VLOOKUP(MATCH($B85,#REF!,1),#REF!,3)),"",VLOOKUP(MATCH($B85,#REF!,1),#REF!,3))</f>
        <v/>
      </c>
      <c r="G85" s="128" t="str">
        <f t="shared" si="13"/>
        <v/>
      </c>
      <c r="H85" s="28"/>
      <c r="I85" s="29"/>
      <c r="J85" s="29"/>
      <c r="K85" s="29"/>
      <c r="L85" s="29"/>
      <c r="M85" s="29"/>
      <c r="O85" s="70" t="str">
        <f t="shared" si="8"/>
        <v/>
      </c>
      <c r="Q85" s="2"/>
      <c r="R85" t="str">
        <f t="shared" si="9"/>
        <v/>
      </c>
      <c r="S85" t="str">
        <f t="shared" si="10"/>
        <v/>
      </c>
      <c r="T85" t="str">
        <f t="shared" si="11"/>
        <v/>
      </c>
    </row>
    <row r="86" spans="1:20">
      <c r="A86" s="152">
        <f t="shared" si="12"/>
        <v>78</v>
      </c>
      <c r="B86" s="34"/>
      <c r="C86" s="39"/>
      <c r="D86" s="33"/>
      <c r="E86" s="137"/>
      <c r="F86" s="152" t="str">
        <f>IF(ISERROR(VLOOKUP(MATCH($B86,#REF!,1),#REF!,3)),"",VLOOKUP(MATCH($B86,#REF!,1),#REF!,3))</f>
        <v/>
      </c>
      <c r="G86" s="128" t="str">
        <f t="shared" si="13"/>
        <v/>
      </c>
      <c r="H86" s="28"/>
      <c r="I86" s="29"/>
      <c r="J86" s="29"/>
      <c r="K86" s="29"/>
      <c r="L86" s="29"/>
      <c r="M86" s="29"/>
      <c r="O86" s="70" t="str">
        <f t="shared" si="8"/>
        <v/>
      </c>
      <c r="Q86" s="2"/>
      <c r="R86" t="str">
        <f t="shared" si="9"/>
        <v/>
      </c>
      <c r="S86" t="str">
        <f t="shared" si="10"/>
        <v/>
      </c>
      <c r="T86" t="str">
        <f t="shared" si="11"/>
        <v/>
      </c>
    </row>
    <row r="87" spans="1:20">
      <c r="A87" s="152">
        <f t="shared" si="12"/>
        <v>79</v>
      </c>
      <c r="B87" s="34"/>
      <c r="C87" s="39"/>
      <c r="D87" s="33"/>
      <c r="E87" s="137"/>
      <c r="F87" s="152" t="str">
        <f>IF(ISERROR(VLOOKUP(MATCH($B87,#REF!,1),#REF!,3)),"",VLOOKUP(MATCH($B87,#REF!,1),#REF!,3))</f>
        <v/>
      </c>
      <c r="G87" s="128" t="str">
        <f t="shared" si="13"/>
        <v/>
      </c>
      <c r="H87" s="28"/>
      <c r="I87" s="29"/>
      <c r="J87" s="29"/>
      <c r="K87" s="29"/>
      <c r="L87" s="29"/>
      <c r="M87" s="29"/>
      <c r="O87" s="70" t="str">
        <f t="shared" si="8"/>
        <v/>
      </c>
      <c r="Q87" s="2"/>
      <c r="R87" t="str">
        <f t="shared" si="9"/>
        <v/>
      </c>
      <c r="S87" t="str">
        <f t="shared" si="10"/>
        <v/>
      </c>
      <c r="T87" t="str">
        <f t="shared" si="11"/>
        <v/>
      </c>
    </row>
    <row r="88" spans="1:20">
      <c r="A88" s="153">
        <f t="shared" si="12"/>
        <v>80</v>
      </c>
      <c r="B88" s="41"/>
      <c r="C88" s="42"/>
      <c r="D88" s="43"/>
      <c r="E88" s="140"/>
      <c r="F88" s="155" t="str">
        <f>IF(ISERROR(VLOOKUP(MATCH($B88,#REF!,1),#REF!,3)),"",VLOOKUP(MATCH($B88,#REF!,1),#REF!,3))</f>
        <v/>
      </c>
      <c r="G88" s="129" t="str">
        <f t="shared" si="13"/>
        <v/>
      </c>
      <c r="H88" s="47"/>
      <c r="I88" s="48"/>
      <c r="J88" s="48"/>
      <c r="K88" s="48"/>
      <c r="L88" s="48"/>
      <c r="M88" s="48"/>
      <c r="O88" s="70" t="str">
        <f t="shared" si="8"/>
        <v/>
      </c>
      <c r="Q88" s="2"/>
      <c r="R88" t="str">
        <f t="shared" si="9"/>
        <v/>
      </c>
      <c r="S88" t="str">
        <f t="shared" si="10"/>
        <v/>
      </c>
      <c r="T88" t="str">
        <f t="shared" si="11"/>
        <v/>
      </c>
    </row>
    <row r="89" spans="1:20">
      <c r="A89" s="151">
        <f t="shared" si="12"/>
        <v>81</v>
      </c>
      <c r="B89" s="36"/>
      <c r="C89" s="38"/>
      <c r="D89" s="32"/>
      <c r="E89" s="136"/>
      <c r="F89" s="151" t="str">
        <f>IF(ISERROR(VLOOKUP(MATCH($B89,#REF!,1),#REF!,3)),"",VLOOKUP(MATCH($B89,#REF!,1),#REF!,3))</f>
        <v/>
      </c>
      <c r="G89" s="127" t="str">
        <f t="shared" si="13"/>
        <v/>
      </c>
      <c r="H89" s="26"/>
      <c r="I89" s="27"/>
      <c r="J89" s="27"/>
      <c r="K89" s="27"/>
      <c r="L89" s="27"/>
      <c r="M89" s="27"/>
      <c r="O89" s="70" t="str">
        <f t="shared" si="8"/>
        <v/>
      </c>
      <c r="Q89" s="2"/>
      <c r="R89" t="str">
        <f t="shared" si="9"/>
        <v/>
      </c>
      <c r="S89" t="str">
        <f t="shared" si="10"/>
        <v/>
      </c>
      <c r="T89" t="str">
        <f t="shared" si="11"/>
        <v/>
      </c>
    </row>
    <row r="90" spans="1:20">
      <c r="A90" s="158">
        <f t="shared" si="12"/>
        <v>82</v>
      </c>
      <c r="B90" s="34"/>
      <c r="C90" s="39"/>
      <c r="D90" s="33"/>
      <c r="E90" s="137"/>
      <c r="F90" s="152" t="str">
        <f>IF(ISERROR(VLOOKUP(MATCH($B90,#REF!,1),#REF!,3)),"",VLOOKUP(MATCH($B90,#REF!,1),#REF!,3))</f>
        <v/>
      </c>
      <c r="G90" s="128" t="str">
        <f t="shared" si="13"/>
        <v/>
      </c>
      <c r="H90" s="28"/>
      <c r="I90" s="29"/>
      <c r="J90" s="29"/>
      <c r="K90" s="29"/>
      <c r="L90" s="29"/>
      <c r="M90" s="29"/>
      <c r="O90" s="70" t="str">
        <f t="shared" si="8"/>
        <v/>
      </c>
      <c r="Q90" s="2"/>
      <c r="R90" t="str">
        <f t="shared" si="9"/>
        <v/>
      </c>
      <c r="S90" t="str">
        <f t="shared" si="10"/>
        <v/>
      </c>
      <c r="T90" t="str">
        <f t="shared" si="11"/>
        <v/>
      </c>
    </row>
    <row r="91" spans="1:20">
      <c r="A91" s="152">
        <f t="shared" si="12"/>
        <v>83</v>
      </c>
      <c r="B91" s="34"/>
      <c r="C91" s="39"/>
      <c r="D91" s="33"/>
      <c r="E91" s="137"/>
      <c r="F91" s="152" t="str">
        <f>IF(ISERROR(VLOOKUP(MATCH($B91,#REF!,1),#REF!,3)),"",VLOOKUP(MATCH($B91,#REF!,1),#REF!,3))</f>
        <v/>
      </c>
      <c r="G91" s="128" t="str">
        <f t="shared" si="13"/>
        <v/>
      </c>
      <c r="H91" s="28"/>
      <c r="I91" s="29"/>
      <c r="J91" s="29"/>
      <c r="K91" s="29"/>
      <c r="L91" s="29"/>
      <c r="M91" s="29"/>
      <c r="O91" s="70" t="str">
        <f t="shared" si="8"/>
        <v/>
      </c>
      <c r="Q91" s="2"/>
      <c r="R91" t="str">
        <f t="shared" si="9"/>
        <v/>
      </c>
      <c r="S91" t="str">
        <f t="shared" si="10"/>
        <v/>
      </c>
      <c r="T91" t="str">
        <f t="shared" si="11"/>
        <v/>
      </c>
    </row>
    <row r="92" spans="1:20">
      <c r="A92" s="152">
        <f t="shared" si="12"/>
        <v>84</v>
      </c>
      <c r="B92" s="34"/>
      <c r="C92" s="39"/>
      <c r="D92" s="33"/>
      <c r="E92" s="137"/>
      <c r="F92" s="152" t="str">
        <f>IF(ISERROR(VLOOKUP(MATCH($B92,#REF!,1),#REF!,3)),"",VLOOKUP(MATCH($B92,#REF!,1),#REF!,3))</f>
        <v/>
      </c>
      <c r="G92" s="128" t="str">
        <f t="shared" si="13"/>
        <v/>
      </c>
      <c r="H92" s="28"/>
      <c r="I92" s="29"/>
      <c r="J92" s="29"/>
      <c r="K92" s="29"/>
      <c r="L92" s="29"/>
      <c r="M92" s="29"/>
      <c r="O92" s="70" t="str">
        <f t="shared" si="8"/>
        <v/>
      </c>
      <c r="Q92" s="2"/>
      <c r="R92" t="str">
        <f t="shared" si="9"/>
        <v/>
      </c>
      <c r="S92" t="str">
        <f t="shared" si="10"/>
        <v/>
      </c>
      <c r="T92" t="str">
        <f t="shared" si="11"/>
        <v/>
      </c>
    </row>
    <row r="93" spans="1:20">
      <c r="A93" s="152">
        <f t="shared" si="12"/>
        <v>85</v>
      </c>
      <c r="B93" s="34"/>
      <c r="C93" s="39"/>
      <c r="D93" s="33"/>
      <c r="E93" s="137"/>
      <c r="F93" s="152" t="str">
        <f>IF(ISERROR(VLOOKUP(MATCH($B93,#REF!,1),#REF!,3)),"",VLOOKUP(MATCH($B93,#REF!,1),#REF!,3))</f>
        <v/>
      </c>
      <c r="G93" s="128" t="str">
        <f t="shared" si="13"/>
        <v/>
      </c>
      <c r="H93" s="28"/>
      <c r="I93" s="29"/>
      <c r="J93" s="29"/>
      <c r="K93" s="29"/>
      <c r="L93" s="29"/>
      <c r="M93" s="29"/>
      <c r="O93" s="70" t="str">
        <f t="shared" si="8"/>
        <v/>
      </c>
      <c r="Q93" s="2"/>
      <c r="R93" t="str">
        <f t="shared" si="9"/>
        <v/>
      </c>
      <c r="S93" t="str">
        <f t="shared" si="10"/>
        <v/>
      </c>
      <c r="T93" t="str">
        <f t="shared" si="11"/>
        <v/>
      </c>
    </row>
    <row r="94" spans="1:20">
      <c r="A94" s="152">
        <f t="shared" si="12"/>
        <v>86</v>
      </c>
      <c r="B94" s="34"/>
      <c r="C94" s="39"/>
      <c r="D94" s="33"/>
      <c r="E94" s="137"/>
      <c r="F94" s="152" t="str">
        <f>IF(ISERROR(VLOOKUP(MATCH($B94,#REF!,1),#REF!,3)),"",VLOOKUP(MATCH($B94,#REF!,1),#REF!,3))</f>
        <v/>
      </c>
      <c r="G94" s="128" t="str">
        <f t="shared" si="13"/>
        <v/>
      </c>
      <c r="H94" s="28"/>
      <c r="I94" s="29"/>
      <c r="J94" s="29"/>
      <c r="K94" s="29"/>
      <c r="L94" s="29"/>
      <c r="M94" s="29"/>
      <c r="O94" s="70" t="str">
        <f t="shared" si="8"/>
        <v/>
      </c>
      <c r="Q94" s="2"/>
      <c r="R94" t="str">
        <f t="shared" si="9"/>
        <v/>
      </c>
      <c r="S94" t="str">
        <f t="shared" si="10"/>
        <v/>
      </c>
      <c r="T94" t="str">
        <f t="shared" si="11"/>
        <v/>
      </c>
    </row>
    <row r="95" spans="1:20">
      <c r="A95" s="152">
        <f t="shared" si="12"/>
        <v>87</v>
      </c>
      <c r="B95" s="34"/>
      <c r="C95" s="39"/>
      <c r="D95" s="33"/>
      <c r="E95" s="137"/>
      <c r="F95" s="152" t="str">
        <f>IF(ISERROR(VLOOKUP(MATCH($B95,#REF!,1),#REF!,3)),"",VLOOKUP(MATCH($B95,#REF!,1),#REF!,3))</f>
        <v/>
      </c>
      <c r="G95" s="128" t="str">
        <f t="shared" si="13"/>
        <v/>
      </c>
      <c r="H95" s="28"/>
      <c r="I95" s="29"/>
      <c r="J95" s="29"/>
      <c r="K95" s="29"/>
      <c r="L95" s="29"/>
      <c r="M95" s="29"/>
      <c r="O95" s="70" t="str">
        <f t="shared" si="8"/>
        <v/>
      </c>
      <c r="Q95" s="2"/>
      <c r="R95" t="str">
        <f t="shared" si="9"/>
        <v/>
      </c>
      <c r="S95" t="str">
        <f t="shared" si="10"/>
        <v/>
      </c>
      <c r="T95" t="str">
        <f t="shared" si="11"/>
        <v/>
      </c>
    </row>
    <row r="96" spans="1:20">
      <c r="A96" s="152">
        <f t="shared" si="12"/>
        <v>88</v>
      </c>
      <c r="B96" s="34"/>
      <c r="C96" s="39"/>
      <c r="D96" s="33"/>
      <c r="E96" s="137"/>
      <c r="F96" s="152" t="str">
        <f>IF(ISERROR(VLOOKUP(MATCH($B96,#REF!,1),#REF!,3)),"",VLOOKUP(MATCH($B96,#REF!,1),#REF!,3))</f>
        <v/>
      </c>
      <c r="G96" s="128" t="str">
        <f t="shared" si="13"/>
        <v/>
      </c>
      <c r="H96" s="28"/>
      <c r="I96" s="29"/>
      <c r="J96" s="29"/>
      <c r="K96" s="29"/>
      <c r="L96" s="29"/>
      <c r="M96" s="29"/>
      <c r="O96" s="70" t="str">
        <f t="shared" si="8"/>
        <v/>
      </c>
      <c r="Q96" s="2"/>
      <c r="R96" t="str">
        <f t="shared" si="9"/>
        <v/>
      </c>
      <c r="S96" t="str">
        <f t="shared" si="10"/>
        <v/>
      </c>
      <c r="T96" t="str">
        <f t="shared" si="11"/>
        <v/>
      </c>
    </row>
    <row r="97" spans="1:20">
      <c r="A97" s="152">
        <f t="shared" si="12"/>
        <v>89</v>
      </c>
      <c r="B97" s="34"/>
      <c r="C97" s="39"/>
      <c r="D97" s="33"/>
      <c r="E97" s="137"/>
      <c r="F97" s="152" t="str">
        <f>IF(ISERROR(VLOOKUP(MATCH($B97,#REF!,1),#REF!,3)),"",VLOOKUP(MATCH($B97,#REF!,1),#REF!,3))</f>
        <v/>
      </c>
      <c r="G97" s="128" t="str">
        <f t="shared" si="13"/>
        <v/>
      </c>
      <c r="H97" s="28"/>
      <c r="I97" s="29"/>
      <c r="J97" s="29"/>
      <c r="K97" s="29"/>
      <c r="L97" s="29"/>
      <c r="M97" s="29"/>
      <c r="O97" s="70" t="str">
        <f t="shared" si="8"/>
        <v/>
      </c>
      <c r="Q97" s="2"/>
      <c r="R97" t="str">
        <f t="shared" si="9"/>
        <v/>
      </c>
      <c r="S97" t="str">
        <f t="shared" si="10"/>
        <v/>
      </c>
      <c r="T97" t="str">
        <f t="shared" si="11"/>
        <v/>
      </c>
    </row>
    <row r="98" spans="1:20">
      <c r="A98" s="153">
        <f t="shared" si="12"/>
        <v>90</v>
      </c>
      <c r="B98" s="37"/>
      <c r="C98" s="40"/>
      <c r="D98" s="35"/>
      <c r="E98" s="138"/>
      <c r="F98" s="153" t="str">
        <f>IF(ISERROR(VLOOKUP(MATCH($B98,#REF!,1),#REF!,3)),"",VLOOKUP(MATCH($B98,#REF!,1),#REF!,3))</f>
        <v/>
      </c>
      <c r="G98" s="131" t="str">
        <f t="shared" si="13"/>
        <v/>
      </c>
      <c r="H98" s="51"/>
      <c r="I98" s="52"/>
      <c r="J98" s="52"/>
      <c r="K98" s="52"/>
      <c r="L98" s="52"/>
      <c r="M98" s="52"/>
      <c r="O98" s="70" t="str">
        <f t="shared" si="8"/>
        <v/>
      </c>
      <c r="Q98" s="2"/>
      <c r="R98" t="str">
        <f t="shared" si="9"/>
        <v/>
      </c>
      <c r="S98" t="str">
        <f t="shared" si="10"/>
        <v/>
      </c>
      <c r="T98" t="str">
        <f t="shared" si="11"/>
        <v/>
      </c>
    </row>
    <row r="99" spans="1:20">
      <c r="A99" s="151">
        <f t="shared" si="12"/>
        <v>91</v>
      </c>
      <c r="B99" s="44"/>
      <c r="C99" s="45"/>
      <c r="D99" s="46"/>
      <c r="E99" s="139"/>
      <c r="F99" s="154" t="str">
        <f>IF(ISERROR(VLOOKUP(MATCH($B99,#REF!,1),#REF!,3)),"",VLOOKUP(MATCH($B99,#REF!,1),#REF!,3))</f>
        <v/>
      </c>
      <c r="G99" s="130" t="str">
        <f t="shared" si="13"/>
        <v/>
      </c>
      <c r="H99" s="49"/>
      <c r="I99" s="50"/>
      <c r="J99" s="50"/>
      <c r="K99" s="50"/>
      <c r="L99" s="50"/>
      <c r="M99" s="50"/>
      <c r="O99" s="70" t="str">
        <f t="shared" si="8"/>
        <v/>
      </c>
      <c r="Q99" s="2"/>
      <c r="R99" t="str">
        <f t="shared" si="9"/>
        <v/>
      </c>
      <c r="S99" t="str">
        <f t="shared" si="10"/>
        <v/>
      </c>
      <c r="T99" t="str">
        <f t="shared" si="11"/>
        <v/>
      </c>
    </row>
    <row r="100" spans="1:20">
      <c r="A100" s="158">
        <f t="shared" si="12"/>
        <v>92</v>
      </c>
      <c r="B100" s="34"/>
      <c r="C100" s="39"/>
      <c r="D100" s="33"/>
      <c r="E100" s="137"/>
      <c r="F100" s="152" t="str">
        <f>IF(ISERROR(VLOOKUP(MATCH($B100,#REF!,1),#REF!,3)),"",VLOOKUP(MATCH($B100,#REF!,1),#REF!,3))</f>
        <v/>
      </c>
      <c r="G100" s="128" t="str">
        <f t="shared" si="13"/>
        <v/>
      </c>
      <c r="H100" s="28"/>
      <c r="I100" s="29"/>
      <c r="J100" s="29"/>
      <c r="K100" s="29"/>
      <c r="L100" s="29"/>
      <c r="M100" s="29"/>
      <c r="O100" s="70" t="str">
        <f t="shared" si="8"/>
        <v/>
      </c>
      <c r="Q100" s="2"/>
      <c r="R100" t="str">
        <f t="shared" si="9"/>
        <v/>
      </c>
      <c r="S100" t="str">
        <f t="shared" si="10"/>
        <v/>
      </c>
      <c r="T100" t="str">
        <f t="shared" si="11"/>
        <v/>
      </c>
    </row>
    <row r="101" spans="1:20">
      <c r="A101" s="152">
        <f t="shared" si="12"/>
        <v>93</v>
      </c>
      <c r="B101" s="34"/>
      <c r="C101" s="39"/>
      <c r="D101" s="33"/>
      <c r="E101" s="137"/>
      <c r="F101" s="152" t="str">
        <f>IF(ISERROR(VLOOKUP(MATCH($B101,#REF!,1),#REF!,3)),"",VLOOKUP(MATCH($B101,#REF!,1),#REF!,3))</f>
        <v/>
      </c>
      <c r="G101" s="128" t="str">
        <f t="shared" si="13"/>
        <v/>
      </c>
      <c r="H101" s="28"/>
      <c r="I101" s="29"/>
      <c r="J101" s="29"/>
      <c r="K101" s="29"/>
      <c r="L101" s="29"/>
      <c r="M101" s="29"/>
      <c r="O101" s="70" t="str">
        <f t="shared" si="8"/>
        <v/>
      </c>
      <c r="Q101" s="2"/>
      <c r="R101" t="str">
        <f t="shared" si="9"/>
        <v/>
      </c>
      <c r="S101" t="str">
        <f t="shared" si="10"/>
        <v/>
      </c>
      <c r="T101" t="str">
        <f t="shared" si="11"/>
        <v/>
      </c>
    </row>
    <row r="102" spans="1:20">
      <c r="A102" s="152">
        <f t="shared" si="12"/>
        <v>94</v>
      </c>
      <c r="B102" s="34"/>
      <c r="C102" s="39"/>
      <c r="D102" s="33"/>
      <c r="E102" s="137"/>
      <c r="F102" s="152" t="str">
        <f>IF(ISERROR(VLOOKUP(MATCH($B102,#REF!,1),#REF!,3)),"",VLOOKUP(MATCH($B102,#REF!,1),#REF!,3))</f>
        <v/>
      </c>
      <c r="G102" s="128" t="str">
        <f t="shared" si="13"/>
        <v/>
      </c>
      <c r="H102" s="28"/>
      <c r="I102" s="29"/>
      <c r="J102" s="29"/>
      <c r="K102" s="29"/>
      <c r="L102" s="29"/>
      <c r="M102" s="29"/>
      <c r="O102" s="70" t="str">
        <f t="shared" si="8"/>
        <v/>
      </c>
      <c r="Q102" s="2"/>
      <c r="R102" t="str">
        <f t="shared" si="9"/>
        <v/>
      </c>
      <c r="S102" t="str">
        <f t="shared" si="10"/>
        <v/>
      </c>
      <c r="T102" t="str">
        <f t="shared" si="11"/>
        <v/>
      </c>
    </row>
    <row r="103" spans="1:20">
      <c r="A103" s="152">
        <f t="shared" si="12"/>
        <v>95</v>
      </c>
      <c r="B103" s="34"/>
      <c r="C103" s="39"/>
      <c r="D103" s="33"/>
      <c r="E103" s="137"/>
      <c r="F103" s="152" t="str">
        <f>IF(ISERROR(VLOOKUP(MATCH($B103,#REF!,1),#REF!,3)),"",VLOOKUP(MATCH($B103,#REF!,1),#REF!,3))</f>
        <v/>
      </c>
      <c r="G103" s="128" t="str">
        <f t="shared" si="13"/>
        <v/>
      </c>
      <c r="H103" s="28"/>
      <c r="I103" s="29"/>
      <c r="J103" s="29"/>
      <c r="K103" s="29"/>
      <c r="L103" s="29"/>
      <c r="M103" s="29"/>
      <c r="O103" s="70" t="str">
        <f t="shared" si="8"/>
        <v/>
      </c>
      <c r="Q103" s="2"/>
      <c r="R103" t="str">
        <f t="shared" si="9"/>
        <v/>
      </c>
      <c r="S103" t="str">
        <f t="shared" si="10"/>
        <v/>
      </c>
      <c r="T103" t="str">
        <f t="shared" si="11"/>
        <v/>
      </c>
    </row>
    <row r="104" spans="1:20">
      <c r="A104" s="152">
        <f t="shared" si="12"/>
        <v>96</v>
      </c>
      <c r="B104" s="34"/>
      <c r="C104" s="39"/>
      <c r="D104" s="33"/>
      <c r="E104" s="137"/>
      <c r="F104" s="152" t="str">
        <f>IF(ISERROR(VLOOKUP(MATCH($B104,#REF!,1),#REF!,3)),"",VLOOKUP(MATCH($B104,#REF!,1),#REF!,3))</f>
        <v/>
      </c>
      <c r="G104" s="128" t="str">
        <f t="shared" si="13"/>
        <v/>
      </c>
      <c r="H104" s="28"/>
      <c r="I104" s="29"/>
      <c r="J104" s="29"/>
      <c r="K104" s="29"/>
      <c r="L104" s="29"/>
      <c r="M104" s="29"/>
      <c r="O104" s="70" t="str">
        <f t="shared" si="8"/>
        <v/>
      </c>
      <c r="Q104" s="2"/>
      <c r="R104" t="str">
        <f t="shared" si="9"/>
        <v/>
      </c>
      <c r="S104" t="str">
        <f t="shared" si="10"/>
        <v/>
      </c>
      <c r="T104" t="str">
        <f t="shared" si="11"/>
        <v/>
      </c>
    </row>
    <row r="105" spans="1:20">
      <c r="A105" s="152">
        <f t="shared" si="12"/>
        <v>97</v>
      </c>
      <c r="B105" s="34"/>
      <c r="C105" s="39"/>
      <c r="D105" s="33"/>
      <c r="E105" s="137"/>
      <c r="F105" s="152" t="str">
        <f>IF(ISERROR(VLOOKUP(MATCH($B105,#REF!,1),#REF!,3)),"",VLOOKUP(MATCH($B105,#REF!,1),#REF!,3))</f>
        <v/>
      </c>
      <c r="G105" s="128" t="str">
        <f t="shared" si="13"/>
        <v/>
      </c>
      <c r="H105" s="28"/>
      <c r="I105" s="29"/>
      <c r="J105" s="29"/>
      <c r="K105" s="29"/>
      <c r="L105" s="29"/>
      <c r="M105" s="29"/>
      <c r="O105" s="70" t="str">
        <f t="shared" si="8"/>
        <v/>
      </c>
      <c r="Q105" s="2"/>
      <c r="R105" t="str">
        <f t="shared" si="9"/>
        <v/>
      </c>
      <c r="S105" t="str">
        <f t="shared" si="10"/>
        <v/>
      </c>
      <c r="T105" t="str">
        <f t="shared" si="11"/>
        <v/>
      </c>
    </row>
    <row r="106" spans="1:20">
      <c r="A106" s="152">
        <f t="shared" ref="A106:A137" si="14">IF(COUNTIF($C$9:$C$208,C106)&gt;=2,$A$221,A105+1)</f>
        <v>98</v>
      </c>
      <c r="B106" s="34"/>
      <c r="C106" s="39"/>
      <c r="D106" s="33"/>
      <c r="E106" s="137"/>
      <c r="F106" s="152" t="str">
        <f>IF(ISERROR(VLOOKUP(MATCH($B106,#REF!,1),#REF!,3)),"",VLOOKUP(MATCH($B106,#REF!,1),#REF!,3))</f>
        <v/>
      </c>
      <c r="G106" s="128" t="str">
        <f t="shared" si="13"/>
        <v/>
      </c>
      <c r="H106" s="28"/>
      <c r="I106" s="29"/>
      <c r="J106" s="29"/>
      <c r="K106" s="29"/>
      <c r="L106" s="29"/>
      <c r="M106" s="29"/>
      <c r="O106" s="70" t="str">
        <f t="shared" si="8"/>
        <v/>
      </c>
      <c r="Q106" s="2"/>
      <c r="R106" t="str">
        <f t="shared" si="9"/>
        <v/>
      </c>
      <c r="S106" t="str">
        <f t="shared" si="10"/>
        <v/>
      </c>
      <c r="T106" t="str">
        <f t="shared" si="11"/>
        <v/>
      </c>
    </row>
    <row r="107" spans="1:20">
      <c r="A107" s="152">
        <f t="shared" si="14"/>
        <v>99</v>
      </c>
      <c r="B107" s="34"/>
      <c r="C107" s="39"/>
      <c r="D107" s="33"/>
      <c r="E107" s="137"/>
      <c r="F107" s="152" t="str">
        <f>IF(ISERROR(VLOOKUP(MATCH($B107,#REF!,1),#REF!,3)),"",VLOOKUP(MATCH($B107,#REF!,1),#REF!,3))</f>
        <v/>
      </c>
      <c r="G107" s="128" t="str">
        <f t="shared" si="13"/>
        <v/>
      </c>
      <c r="H107" s="28"/>
      <c r="I107" s="29"/>
      <c r="J107" s="29"/>
      <c r="K107" s="29"/>
      <c r="L107" s="29"/>
      <c r="M107" s="29"/>
      <c r="O107" s="70" t="str">
        <f t="shared" si="8"/>
        <v/>
      </c>
      <c r="Q107" s="2"/>
      <c r="R107" t="str">
        <f t="shared" si="9"/>
        <v/>
      </c>
      <c r="S107" t="str">
        <f t="shared" si="10"/>
        <v/>
      </c>
      <c r="T107" t="str">
        <f t="shared" si="11"/>
        <v/>
      </c>
    </row>
    <row r="108" spans="1:20">
      <c r="A108" s="153">
        <f t="shared" si="14"/>
        <v>100</v>
      </c>
      <c r="B108" s="41"/>
      <c r="C108" s="42"/>
      <c r="D108" s="43"/>
      <c r="E108" s="140"/>
      <c r="F108" s="155" t="str">
        <f>IF(ISERROR(VLOOKUP(MATCH($B108,#REF!,1),#REF!,3)),"",VLOOKUP(MATCH($B108,#REF!,1),#REF!,3))</f>
        <v/>
      </c>
      <c r="G108" s="129" t="str">
        <f t="shared" si="13"/>
        <v/>
      </c>
      <c r="H108" s="47"/>
      <c r="I108" s="48"/>
      <c r="J108" s="48"/>
      <c r="K108" s="48"/>
      <c r="L108" s="48"/>
      <c r="M108" s="48"/>
      <c r="O108" s="70" t="str">
        <f t="shared" si="8"/>
        <v/>
      </c>
      <c r="Q108" s="2"/>
      <c r="R108" t="str">
        <f t="shared" si="9"/>
        <v/>
      </c>
      <c r="S108" t="str">
        <f t="shared" si="10"/>
        <v/>
      </c>
      <c r="T108" t="str">
        <f t="shared" si="11"/>
        <v/>
      </c>
    </row>
    <row r="109" spans="1:20">
      <c r="A109" s="151">
        <f t="shared" si="14"/>
        <v>101</v>
      </c>
      <c r="B109" s="36"/>
      <c r="C109" s="38"/>
      <c r="D109" s="32"/>
      <c r="E109" s="136"/>
      <c r="F109" s="151" t="str">
        <f>IF(ISERROR(VLOOKUP(MATCH($B109,#REF!,1),#REF!,3)),"",VLOOKUP(MATCH($B109,#REF!,1),#REF!,3))</f>
        <v/>
      </c>
      <c r="G109" s="127" t="str">
        <f t="shared" si="13"/>
        <v/>
      </c>
      <c r="H109" s="26"/>
      <c r="I109" s="27"/>
      <c r="J109" s="27"/>
      <c r="K109" s="27"/>
      <c r="L109" s="27"/>
      <c r="M109" s="27"/>
      <c r="O109" s="70" t="str">
        <f t="shared" si="8"/>
        <v/>
      </c>
      <c r="Q109" s="2"/>
      <c r="R109" t="str">
        <f t="shared" si="9"/>
        <v/>
      </c>
      <c r="S109" t="str">
        <f t="shared" si="10"/>
        <v/>
      </c>
      <c r="T109" t="str">
        <f t="shared" si="11"/>
        <v/>
      </c>
    </row>
    <row r="110" spans="1:20">
      <c r="A110" s="158">
        <f t="shared" si="14"/>
        <v>102</v>
      </c>
      <c r="B110" s="34"/>
      <c r="C110" s="39"/>
      <c r="D110" s="33"/>
      <c r="E110" s="137"/>
      <c r="F110" s="152" t="str">
        <f>IF(ISERROR(VLOOKUP(MATCH($B110,#REF!,1),#REF!,3)),"",VLOOKUP(MATCH($B110,#REF!,1),#REF!,3))</f>
        <v/>
      </c>
      <c r="G110" s="128" t="str">
        <f t="shared" si="13"/>
        <v/>
      </c>
      <c r="H110" s="28"/>
      <c r="I110" s="29"/>
      <c r="J110" s="29"/>
      <c r="K110" s="29"/>
      <c r="L110" s="29"/>
      <c r="M110" s="29"/>
      <c r="O110" s="70" t="str">
        <f t="shared" si="8"/>
        <v/>
      </c>
      <c r="Q110" s="2"/>
      <c r="R110" t="str">
        <f t="shared" si="9"/>
        <v/>
      </c>
      <c r="S110" t="str">
        <f t="shared" si="10"/>
        <v/>
      </c>
      <c r="T110" t="str">
        <f t="shared" si="11"/>
        <v/>
      </c>
    </row>
    <row r="111" spans="1:20">
      <c r="A111" s="152">
        <f t="shared" si="14"/>
        <v>103</v>
      </c>
      <c r="B111" s="34"/>
      <c r="C111" s="39"/>
      <c r="D111" s="33"/>
      <c r="E111" s="137"/>
      <c r="F111" s="152" t="str">
        <f>IF(ISERROR(VLOOKUP(MATCH($B111,#REF!,1),#REF!,3)),"",VLOOKUP(MATCH($B111,#REF!,1),#REF!,3))</f>
        <v/>
      </c>
      <c r="G111" s="128" t="str">
        <f t="shared" si="13"/>
        <v/>
      </c>
      <c r="H111" s="28"/>
      <c r="I111" s="29"/>
      <c r="J111" s="29"/>
      <c r="K111" s="29"/>
      <c r="L111" s="29"/>
      <c r="M111" s="29"/>
      <c r="O111" s="70" t="str">
        <f t="shared" si="8"/>
        <v/>
      </c>
      <c r="Q111" s="2"/>
      <c r="R111" t="str">
        <f t="shared" si="9"/>
        <v/>
      </c>
      <c r="S111" t="str">
        <f t="shared" si="10"/>
        <v/>
      </c>
      <c r="T111" t="str">
        <f t="shared" si="11"/>
        <v/>
      </c>
    </row>
    <row r="112" spans="1:20">
      <c r="A112" s="152">
        <f t="shared" si="14"/>
        <v>104</v>
      </c>
      <c r="B112" s="34"/>
      <c r="C112" s="39"/>
      <c r="D112" s="33"/>
      <c r="E112" s="137"/>
      <c r="F112" s="152" t="str">
        <f>IF(ISERROR(VLOOKUP(MATCH($B112,#REF!,1),#REF!,3)),"",VLOOKUP(MATCH($B112,#REF!,1),#REF!,3))</f>
        <v/>
      </c>
      <c r="G112" s="128" t="str">
        <f t="shared" si="13"/>
        <v/>
      </c>
      <c r="H112" s="28"/>
      <c r="I112" s="29"/>
      <c r="J112" s="29"/>
      <c r="K112" s="29"/>
      <c r="L112" s="29"/>
      <c r="M112" s="29"/>
      <c r="O112" s="70" t="str">
        <f t="shared" si="8"/>
        <v/>
      </c>
      <c r="Q112" s="2"/>
      <c r="R112" t="str">
        <f t="shared" si="9"/>
        <v/>
      </c>
      <c r="S112" t="str">
        <f t="shared" si="10"/>
        <v/>
      </c>
      <c r="T112" t="str">
        <f t="shared" si="11"/>
        <v/>
      </c>
    </row>
    <row r="113" spans="1:20">
      <c r="A113" s="152">
        <f t="shared" si="14"/>
        <v>105</v>
      </c>
      <c r="B113" s="34"/>
      <c r="C113" s="39"/>
      <c r="D113" s="33"/>
      <c r="E113" s="137"/>
      <c r="F113" s="152" t="str">
        <f>IF(ISERROR(VLOOKUP(MATCH($B113,#REF!,1),#REF!,3)),"",VLOOKUP(MATCH($B113,#REF!,1),#REF!,3))</f>
        <v/>
      </c>
      <c r="G113" s="128" t="str">
        <f t="shared" si="13"/>
        <v/>
      </c>
      <c r="H113" s="28"/>
      <c r="I113" s="29"/>
      <c r="J113" s="29"/>
      <c r="K113" s="29"/>
      <c r="L113" s="29"/>
      <c r="M113" s="29"/>
      <c r="O113" s="70" t="str">
        <f t="shared" si="8"/>
        <v/>
      </c>
      <c r="Q113" s="2"/>
      <c r="R113" t="str">
        <f t="shared" si="9"/>
        <v/>
      </c>
      <c r="S113" t="str">
        <f t="shared" si="10"/>
        <v/>
      </c>
      <c r="T113" t="str">
        <f t="shared" si="11"/>
        <v/>
      </c>
    </row>
    <row r="114" spans="1:20">
      <c r="A114" s="152">
        <f t="shared" si="14"/>
        <v>106</v>
      </c>
      <c r="B114" s="34"/>
      <c r="C114" s="39"/>
      <c r="D114" s="33"/>
      <c r="E114" s="137"/>
      <c r="F114" s="152" t="str">
        <f>IF(ISERROR(VLOOKUP(MATCH($B114,#REF!,1),#REF!,3)),"",VLOOKUP(MATCH($B114,#REF!,1),#REF!,3))</f>
        <v/>
      </c>
      <c r="G114" s="128" t="str">
        <f t="shared" si="13"/>
        <v/>
      </c>
      <c r="H114" s="28"/>
      <c r="I114" s="29"/>
      <c r="J114" s="29"/>
      <c r="K114" s="29"/>
      <c r="L114" s="29"/>
      <c r="M114" s="29"/>
      <c r="O114" s="70" t="str">
        <f t="shared" si="8"/>
        <v/>
      </c>
      <c r="Q114" s="2"/>
      <c r="R114" t="str">
        <f t="shared" si="9"/>
        <v/>
      </c>
      <c r="S114" t="str">
        <f t="shared" si="10"/>
        <v/>
      </c>
      <c r="T114" t="str">
        <f t="shared" si="11"/>
        <v/>
      </c>
    </row>
    <row r="115" spans="1:20">
      <c r="A115" s="152">
        <f t="shared" si="14"/>
        <v>107</v>
      </c>
      <c r="B115" s="34"/>
      <c r="C115" s="39"/>
      <c r="D115" s="33"/>
      <c r="E115" s="137"/>
      <c r="F115" s="152" t="str">
        <f>IF(ISERROR(VLOOKUP(MATCH($B115,#REF!,1),#REF!,3)),"",VLOOKUP(MATCH($B115,#REF!,1),#REF!,3))</f>
        <v/>
      </c>
      <c r="G115" s="128" t="str">
        <f t="shared" si="13"/>
        <v/>
      </c>
      <c r="H115" s="28"/>
      <c r="I115" s="29"/>
      <c r="J115" s="29"/>
      <c r="K115" s="29"/>
      <c r="L115" s="29"/>
      <c r="M115" s="29"/>
      <c r="O115" s="70" t="str">
        <f t="shared" si="8"/>
        <v/>
      </c>
      <c r="Q115" s="2"/>
      <c r="R115" t="str">
        <f t="shared" si="9"/>
        <v/>
      </c>
      <c r="S115" t="str">
        <f t="shared" si="10"/>
        <v/>
      </c>
      <c r="T115" t="str">
        <f t="shared" si="11"/>
        <v/>
      </c>
    </row>
    <row r="116" spans="1:20">
      <c r="A116" s="152">
        <f t="shared" si="14"/>
        <v>108</v>
      </c>
      <c r="B116" s="34"/>
      <c r="C116" s="39"/>
      <c r="D116" s="33"/>
      <c r="E116" s="137"/>
      <c r="F116" s="152" t="str">
        <f>IF(ISERROR(VLOOKUP(MATCH($B116,#REF!,1),#REF!,3)),"",VLOOKUP(MATCH($B116,#REF!,1),#REF!,3))</f>
        <v/>
      </c>
      <c r="G116" s="128" t="str">
        <f t="shared" si="13"/>
        <v/>
      </c>
      <c r="H116" s="28"/>
      <c r="I116" s="29"/>
      <c r="J116" s="29"/>
      <c r="K116" s="29"/>
      <c r="L116" s="29"/>
      <c r="M116" s="29"/>
      <c r="O116" s="70" t="str">
        <f t="shared" si="8"/>
        <v/>
      </c>
      <c r="Q116" s="2"/>
      <c r="R116" t="str">
        <f t="shared" si="9"/>
        <v/>
      </c>
      <c r="S116" t="str">
        <f t="shared" si="10"/>
        <v/>
      </c>
      <c r="T116" t="str">
        <f t="shared" si="11"/>
        <v/>
      </c>
    </row>
    <row r="117" spans="1:20">
      <c r="A117" s="152">
        <f t="shared" si="14"/>
        <v>109</v>
      </c>
      <c r="B117" s="34"/>
      <c r="C117" s="39"/>
      <c r="D117" s="33"/>
      <c r="E117" s="137"/>
      <c r="F117" s="152" t="str">
        <f>IF(ISERROR(VLOOKUP(MATCH($B117,#REF!,1),#REF!,3)),"",VLOOKUP(MATCH($B117,#REF!,1),#REF!,3))</f>
        <v/>
      </c>
      <c r="G117" s="128" t="str">
        <f t="shared" si="13"/>
        <v/>
      </c>
      <c r="H117" s="28"/>
      <c r="I117" s="29"/>
      <c r="J117" s="29"/>
      <c r="K117" s="29"/>
      <c r="L117" s="29"/>
      <c r="M117" s="29"/>
      <c r="O117" s="70" t="str">
        <f t="shared" si="8"/>
        <v/>
      </c>
      <c r="Q117" s="2"/>
      <c r="R117" t="str">
        <f t="shared" si="9"/>
        <v/>
      </c>
      <c r="S117" t="str">
        <f t="shared" si="10"/>
        <v/>
      </c>
      <c r="T117" t="str">
        <f t="shared" si="11"/>
        <v/>
      </c>
    </row>
    <row r="118" spans="1:20">
      <c r="A118" s="153">
        <f t="shared" si="14"/>
        <v>110</v>
      </c>
      <c r="B118" s="37"/>
      <c r="C118" s="40"/>
      <c r="D118" s="35"/>
      <c r="E118" s="138"/>
      <c r="F118" s="153" t="str">
        <f>IF(ISERROR(VLOOKUP(MATCH($B118,#REF!,1),#REF!,3)),"",VLOOKUP(MATCH($B118,#REF!,1),#REF!,3))</f>
        <v/>
      </c>
      <c r="G118" s="131" t="str">
        <f t="shared" si="13"/>
        <v/>
      </c>
      <c r="H118" s="51"/>
      <c r="I118" s="52"/>
      <c r="J118" s="52"/>
      <c r="K118" s="52"/>
      <c r="L118" s="52"/>
      <c r="M118" s="52"/>
      <c r="O118" s="70" t="str">
        <f t="shared" si="8"/>
        <v/>
      </c>
      <c r="Q118" s="2"/>
      <c r="R118" t="str">
        <f t="shared" si="9"/>
        <v/>
      </c>
      <c r="S118" t="str">
        <f t="shared" si="10"/>
        <v/>
      </c>
      <c r="T118" t="str">
        <f t="shared" si="11"/>
        <v/>
      </c>
    </row>
    <row r="119" spans="1:20">
      <c r="A119" s="151">
        <f t="shared" si="14"/>
        <v>111</v>
      </c>
      <c r="B119" s="44"/>
      <c r="C119" s="45"/>
      <c r="D119" s="46"/>
      <c r="E119" s="139"/>
      <c r="F119" s="154" t="str">
        <f>IF(ISERROR(VLOOKUP(MATCH($B119,#REF!,1),#REF!,3)),"",VLOOKUP(MATCH($B119,#REF!,1),#REF!,3))</f>
        <v/>
      </c>
      <c r="G119" s="130" t="str">
        <f t="shared" si="13"/>
        <v/>
      </c>
      <c r="H119" s="49"/>
      <c r="I119" s="50"/>
      <c r="J119" s="50"/>
      <c r="K119" s="50"/>
      <c r="L119" s="50"/>
      <c r="M119" s="50"/>
      <c r="O119" s="70" t="str">
        <f t="shared" si="8"/>
        <v/>
      </c>
      <c r="Q119" s="2"/>
      <c r="R119" t="str">
        <f t="shared" si="9"/>
        <v/>
      </c>
      <c r="S119" t="str">
        <f t="shared" si="10"/>
        <v/>
      </c>
      <c r="T119" t="str">
        <f t="shared" si="11"/>
        <v/>
      </c>
    </row>
    <row r="120" spans="1:20">
      <c r="A120" s="158">
        <f t="shared" si="14"/>
        <v>112</v>
      </c>
      <c r="B120" s="34"/>
      <c r="C120" s="39"/>
      <c r="D120" s="33"/>
      <c r="E120" s="137"/>
      <c r="F120" s="152" t="str">
        <f>IF(ISERROR(VLOOKUP(MATCH($B120,#REF!,1),#REF!,3)),"",VLOOKUP(MATCH($B120,#REF!,1),#REF!,3))</f>
        <v/>
      </c>
      <c r="G120" s="128" t="str">
        <f t="shared" si="13"/>
        <v/>
      </c>
      <c r="H120" s="28"/>
      <c r="I120" s="29"/>
      <c r="J120" s="29"/>
      <c r="K120" s="29"/>
      <c r="L120" s="29"/>
      <c r="M120" s="29"/>
      <c r="O120" s="70" t="str">
        <f t="shared" si="8"/>
        <v/>
      </c>
      <c r="Q120" s="2"/>
      <c r="R120" t="str">
        <f t="shared" si="9"/>
        <v/>
      </c>
      <c r="S120" t="str">
        <f t="shared" si="10"/>
        <v/>
      </c>
      <c r="T120" t="str">
        <f t="shared" si="11"/>
        <v/>
      </c>
    </row>
    <row r="121" spans="1:20">
      <c r="A121" s="152">
        <f t="shared" si="14"/>
        <v>113</v>
      </c>
      <c r="B121" s="34"/>
      <c r="C121" s="39"/>
      <c r="D121" s="33"/>
      <c r="E121" s="137"/>
      <c r="F121" s="152" t="str">
        <f>IF(ISERROR(VLOOKUP(MATCH($B121,#REF!,1),#REF!,3)),"",VLOOKUP(MATCH($B121,#REF!,1),#REF!,3))</f>
        <v/>
      </c>
      <c r="G121" s="128" t="str">
        <f t="shared" si="13"/>
        <v/>
      </c>
      <c r="H121" s="28"/>
      <c r="I121" s="29"/>
      <c r="J121" s="29"/>
      <c r="K121" s="29"/>
      <c r="L121" s="29"/>
      <c r="M121" s="29"/>
      <c r="O121" s="70" t="str">
        <f t="shared" si="8"/>
        <v/>
      </c>
      <c r="Q121" s="2"/>
      <c r="R121" t="str">
        <f t="shared" si="9"/>
        <v/>
      </c>
      <c r="S121" t="str">
        <f t="shared" si="10"/>
        <v/>
      </c>
      <c r="T121" t="str">
        <f t="shared" si="11"/>
        <v/>
      </c>
    </row>
    <row r="122" spans="1:20">
      <c r="A122" s="152">
        <f t="shared" si="14"/>
        <v>114</v>
      </c>
      <c r="B122" s="34"/>
      <c r="C122" s="39"/>
      <c r="D122" s="33"/>
      <c r="E122" s="137"/>
      <c r="F122" s="152" t="str">
        <f>IF(ISERROR(VLOOKUP(MATCH($B122,#REF!,1),#REF!,3)),"",VLOOKUP(MATCH($B122,#REF!,1),#REF!,3))</f>
        <v/>
      </c>
      <c r="G122" s="128" t="str">
        <f t="shared" si="13"/>
        <v/>
      </c>
      <c r="H122" s="28"/>
      <c r="I122" s="29"/>
      <c r="J122" s="29"/>
      <c r="K122" s="29"/>
      <c r="L122" s="29"/>
      <c r="M122" s="29"/>
      <c r="O122" s="70" t="str">
        <f t="shared" si="8"/>
        <v/>
      </c>
      <c r="Q122" s="2"/>
      <c r="R122" t="str">
        <f t="shared" si="9"/>
        <v/>
      </c>
      <c r="S122" t="str">
        <f t="shared" si="10"/>
        <v/>
      </c>
      <c r="T122" t="str">
        <f t="shared" si="11"/>
        <v/>
      </c>
    </row>
    <row r="123" spans="1:20">
      <c r="A123" s="152">
        <f t="shared" si="14"/>
        <v>115</v>
      </c>
      <c r="B123" s="34"/>
      <c r="C123" s="39"/>
      <c r="D123" s="33"/>
      <c r="E123" s="137"/>
      <c r="F123" s="152" t="str">
        <f>IF(ISERROR(VLOOKUP(MATCH($B123,#REF!,1),#REF!,3)),"",VLOOKUP(MATCH($B123,#REF!,1),#REF!,3))</f>
        <v/>
      </c>
      <c r="G123" s="128" t="str">
        <f t="shared" si="13"/>
        <v/>
      </c>
      <c r="H123" s="28"/>
      <c r="I123" s="29"/>
      <c r="J123" s="29"/>
      <c r="K123" s="29"/>
      <c r="L123" s="29"/>
      <c r="M123" s="29"/>
      <c r="O123" s="70" t="str">
        <f t="shared" si="8"/>
        <v/>
      </c>
      <c r="Q123" s="2"/>
      <c r="R123" t="str">
        <f t="shared" si="9"/>
        <v/>
      </c>
      <c r="S123" t="str">
        <f t="shared" si="10"/>
        <v/>
      </c>
      <c r="T123" t="str">
        <f t="shared" si="11"/>
        <v/>
      </c>
    </row>
    <row r="124" spans="1:20">
      <c r="A124" s="152">
        <f t="shared" si="14"/>
        <v>116</v>
      </c>
      <c r="B124" s="34"/>
      <c r="C124" s="39"/>
      <c r="D124" s="33"/>
      <c r="E124" s="137"/>
      <c r="F124" s="152" t="str">
        <f>IF(ISERROR(VLOOKUP(MATCH($B124,#REF!,1),#REF!,3)),"",VLOOKUP(MATCH($B124,#REF!,1),#REF!,3))</f>
        <v/>
      </c>
      <c r="G124" s="128" t="str">
        <f t="shared" si="13"/>
        <v/>
      </c>
      <c r="H124" s="28"/>
      <c r="I124" s="29"/>
      <c r="J124" s="29"/>
      <c r="K124" s="29"/>
      <c r="L124" s="29"/>
      <c r="M124" s="29"/>
      <c r="O124" s="70" t="str">
        <f t="shared" si="8"/>
        <v/>
      </c>
      <c r="Q124" s="2"/>
      <c r="R124" t="str">
        <f t="shared" si="9"/>
        <v/>
      </c>
      <c r="S124" t="str">
        <f t="shared" si="10"/>
        <v/>
      </c>
      <c r="T124" t="str">
        <f t="shared" si="11"/>
        <v/>
      </c>
    </row>
    <row r="125" spans="1:20">
      <c r="A125" s="152">
        <f t="shared" si="14"/>
        <v>117</v>
      </c>
      <c r="B125" s="34"/>
      <c r="C125" s="39"/>
      <c r="D125" s="33"/>
      <c r="E125" s="137"/>
      <c r="F125" s="152" t="str">
        <f>IF(ISERROR(VLOOKUP(MATCH($B125,#REF!,1),#REF!,3)),"",VLOOKUP(MATCH($B125,#REF!,1),#REF!,3))</f>
        <v/>
      </c>
      <c r="G125" s="128" t="str">
        <f t="shared" si="13"/>
        <v/>
      </c>
      <c r="H125" s="28"/>
      <c r="I125" s="29"/>
      <c r="J125" s="29"/>
      <c r="K125" s="29"/>
      <c r="L125" s="29"/>
      <c r="M125" s="29"/>
      <c r="O125" s="70" t="str">
        <f t="shared" si="8"/>
        <v/>
      </c>
      <c r="Q125" s="2"/>
      <c r="R125" t="str">
        <f t="shared" si="9"/>
        <v/>
      </c>
      <c r="S125" t="str">
        <f t="shared" si="10"/>
        <v/>
      </c>
      <c r="T125" t="str">
        <f t="shared" si="11"/>
        <v/>
      </c>
    </row>
    <row r="126" spans="1:20">
      <c r="A126" s="152">
        <f t="shared" si="14"/>
        <v>118</v>
      </c>
      <c r="B126" s="34"/>
      <c r="C126" s="39"/>
      <c r="D126" s="33"/>
      <c r="E126" s="137"/>
      <c r="F126" s="152" t="str">
        <f>IF(ISERROR(VLOOKUP(MATCH($B126,#REF!,1),#REF!,3)),"",VLOOKUP(MATCH($B126,#REF!,1),#REF!,3))</f>
        <v/>
      </c>
      <c r="G126" s="128" t="str">
        <f t="shared" si="13"/>
        <v/>
      </c>
      <c r="H126" s="28"/>
      <c r="I126" s="29"/>
      <c r="J126" s="29"/>
      <c r="K126" s="29"/>
      <c r="L126" s="29"/>
      <c r="M126" s="29"/>
      <c r="O126" s="70" t="str">
        <f t="shared" si="8"/>
        <v/>
      </c>
      <c r="Q126" s="2"/>
      <c r="R126" t="str">
        <f t="shared" si="9"/>
        <v/>
      </c>
      <c r="S126" t="str">
        <f t="shared" si="10"/>
        <v/>
      </c>
      <c r="T126" t="str">
        <f t="shared" si="11"/>
        <v/>
      </c>
    </row>
    <row r="127" spans="1:20">
      <c r="A127" s="152">
        <f t="shared" si="14"/>
        <v>119</v>
      </c>
      <c r="B127" s="34"/>
      <c r="C127" s="39"/>
      <c r="D127" s="33"/>
      <c r="E127" s="137"/>
      <c r="F127" s="152" t="str">
        <f>IF(ISERROR(VLOOKUP(MATCH($B127,#REF!,1),#REF!,3)),"",VLOOKUP(MATCH($B127,#REF!,1),#REF!,3))</f>
        <v/>
      </c>
      <c r="G127" s="128" t="str">
        <f t="shared" si="13"/>
        <v/>
      </c>
      <c r="H127" s="28"/>
      <c r="I127" s="29"/>
      <c r="J127" s="29"/>
      <c r="K127" s="29"/>
      <c r="L127" s="29"/>
      <c r="M127" s="29"/>
      <c r="O127" s="70" t="str">
        <f t="shared" si="8"/>
        <v/>
      </c>
      <c r="Q127" s="2"/>
      <c r="R127" t="str">
        <f t="shared" si="9"/>
        <v/>
      </c>
      <c r="S127" t="str">
        <f t="shared" si="10"/>
        <v/>
      </c>
      <c r="T127" t="str">
        <f t="shared" si="11"/>
        <v/>
      </c>
    </row>
    <row r="128" spans="1:20">
      <c r="A128" s="153">
        <f t="shared" si="14"/>
        <v>120</v>
      </c>
      <c r="B128" s="41"/>
      <c r="C128" s="42"/>
      <c r="D128" s="43"/>
      <c r="E128" s="140"/>
      <c r="F128" s="155" t="str">
        <f>IF(ISERROR(VLOOKUP(MATCH($B128,#REF!,1),#REF!,3)),"",VLOOKUP(MATCH($B128,#REF!,1),#REF!,3))</f>
        <v/>
      </c>
      <c r="G128" s="129" t="str">
        <f t="shared" si="13"/>
        <v/>
      </c>
      <c r="H128" s="47"/>
      <c r="I128" s="48"/>
      <c r="J128" s="48"/>
      <c r="K128" s="48"/>
      <c r="L128" s="48"/>
      <c r="M128" s="48"/>
      <c r="O128" s="70" t="str">
        <f t="shared" si="8"/>
        <v/>
      </c>
      <c r="Q128" s="2"/>
      <c r="R128" t="str">
        <f t="shared" si="9"/>
        <v/>
      </c>
      <c r="S128" t="str">
        <f t="shared" si="10"/>
        <v/>
      </c>
      <c r="T128" t="str">
        <f t="shared" si="11"/>
        <v/>
      </c>
    </row>
    <row r="129" spans="1:20">
      <c r="A129" s="151">
        <f t="shared" si="14"/>
        <v>121</v>
      </c>
      <c r="B129" s="36"/>
      <c r="C129" s="38"/>
      <c r="D129" s="32"/>
      <c r="E129" s="136"/>
      <c r="F129" s="151" t="str">
        <f>IF(ISERROR(VLOOKUP(MATCH($B129,#REF!,1),#REF!,3)),"",VLOOKUP(MATCH($B129,#REF!,1),#REF!,3))</f>
        <v/>
      </c>
      <c r="G129" s="127" t="str">
        <f t="shared" si="13"/>
        <v/>
      </c>
      <c r="H129" s="26"/>
      <c r="I129" s="27"/>
      <c r="J129" s="27"/>
      <c r="K129" s="27"/>
      <c r="L129" s="27"/>
      <c r="M129" s="27"/>
      <c r="O129" s="70" t="str">
        <f t="shared" si="8"/>
        <v/>
      </c>
      <c r="Q129" s="2"/>
      <c r="R129" t="str">
        <f t="shared" si="9"/>
        <v/>
      </c>
      <c r="S129" t="str">
        <f t="shared" si="10"/>
        <v/>
      </c>
      <c r="T129" t="str">
        <f t="shared" si="11"/>
        <v/>
      </c>
    </row>
    <row r="130" spans="1:20">
      <c r="A130" s="158">
        <f t="shared" si="14"/>
        <v>122</v>
      </c>
      <c r="B130" s="34"/>
      <c r="C130" s="39"/>
      <c r="D130" s="33"/>
      <c r="E130" s="137"/>
      <c r="F130" s="152" t="str">
        <f>IF(ISERROR(VLOOKUP(MATCH($B130,#REF!,1),#REF!,3)),"",VLOOKUP(MATCH($B130,#REF!,1),#REF!,3))</f>
        <v/>
      </c>
      <c r="G130" s="128" t="str">
        <f t="shared" si="13"/>
        <v/>
      </c>
      <c r="H130" s="28"/>
      <c r="I130" s="29"/>
      <c r="J130" s="29"/>
      <c r="K130" s="29"/>
      <c r="L130" s="29"/>
      <c r="M130" s="29"/>
      <c r="O130" s="70" t="str">
        <f t="shared" si="8"/>
        <v/>
      </c>
      <c r="Q130" s="2"/>
      <c r="R130" t="str">
        <f t="shared" si="9"/>
        <v/>
      </c>
      <c r="S130" t="str">
        <f t="shared" si="10"/>
        <v/>
      </c>
      <c r="T130" t="str">
        <f t="shared" si="11"/>
        <v/>
      </c>
    </row>
    <row r="131" spans="1:20">
      <c r="A131" s="152">
        <f t="shared" si="14"/>
        <v>123</v>
      </c>
      <c r="B131" s="34"/>
      <c r="C131" s="39"/>
      <c r="D131" s="33"/>
      <c r="E131" s="137"/>
      <c r="F131" s="152" t="str">
        <f>IF(ISERROR(VLOOKUP(MATCH($B131,#REF!,1),#REF!,3)),"",VLOOKUP(MATCH($B131,#REF!,1),#REF!,3))</f>
        <v/>
      </c>
      <c r="G131" s="128" t="str">
        <f t="shared" si="13"/>
        <v/>
      </c>
      <c r="H131" s="28"/>
      <c r="I131" s="29"/>
      <c r="J131" s="29"/>
      <c r="K131" s="29"/>
      <c r="L131" s="29"/>
      <c r="M131" s="29"/>
      <c r="O131" s="70" t="str">
        <f t="shared" si="8"/>
        <v/>
      </c>
      <c r="Q131" s="2"/>
      <c r="R131" t="str">
        <f t="shared" si="9"/>
        <v/>
      </c>
      <c r="S131" t="str">
        <f t="shared" si="10"/>
        <v/>
      </c>
      <c r="T131" t="str">
        <f t="shared" si="11"/>
        <v/>
      </c>
    </row>
    <row r="132" spans="1:20">
      <c r="A132" s="152">
        <f t="shared" si="14"/>
        <v>124</v>
      </c>
      <c r="B132" s="34"/>
      <c r="C132" s="39"/>
      <c r="D132" s="33"/>
      <c r="E132" s="137"/>
      <c r="F132" s="152" t="str">
        <f>IF(ISERROR(VLOOKUP(MATCH($B132,#REF!,1),#REF!,3)),"",VLOOKUP(MATCH($B132,#REF!,1),#REF!,3))</f>
        <v/>
      </c>
      <c r="G132" s="128" t="str">
        <f t="shared" si="13"/>
        <v/>
      </c>
      <c r="H132" s="28"/>
      <c r="I132" s="29"/>
      <c r="J132" s="29"/>
      <c r="K132" s="29"/>
      <c r="L132" s="29"/>
      <c r="M132" s="29"/>
      <c r="O132" s="70" t="str">
        <f t="shared" si="8"/>
        <v/>
      </c>
      <c r="Q132" s="2"/>
      <c r="R132" t="str">
        <f t="shared" si="9"/>
        <v/>
      </c>
      <c r="S132" t="str">
        <f t="shared" si="10"/>
        <v/>
      </c>
      <c r="T132" t="str">
        <f t="shared" si="11"/>
        <v/>
      </c>
    </row>
    <row r="133" spans="1:20">
      <c r="A133" s="152">
        <f t="shared" si="14"/>
        <v>125</v>
      </c>
      <c r="B133" s="34"/>
      <c r="C133" s="39"/>
      <c r="D133" s="33"/>
      <c r="E133" s="137"/>
      <c r="F133" s="152" t="str">
        <f>IF(ISERROR(VLOOKUP(MATCH($B133,#REF!,1),#REF!,3)),"",VLOOKUP(MATCH($B133,#REF!,1),#REF!,3))</f>
        <v/>
      </c>
      <c r="G133" s="128" t="str">
        <f t="shared" si="13"/>
        <v/>
      </c>
      <c r="H133" s="28"/>
      <c r="I133" s="29"/>
      <c r="J133" s="29"/>
      <c r="K133" s="29"/>
      <c r="L133" s="29"/>
      <c r="M133" s="29"/>
      <c r="O133" s="70" t="str">
        <f t="shared" si="8"/>
        <v/>
      </c>
      <c r="Q133" s="2"/>
      <c r="R133" t="str">
        <f t="shared" si="9"/>
        <v/>
      </c>
      <c r="S133" t="str">
        <f t="shared" si="10"/>
        <v/>
      </c>
      <c r="T133" t="str">
        <f t="shared" si="11"/>
        <v/>
      </c>
    </row>
    <row r="134" spans="1:20">
      <c r="A134" s="152">
        <f t="shared" si="14"/>
        <v>126</v>
      </c>
      <c r="B134" s="34"/>
      <c r="C134" s="39"/>
      <c r="D134" s="33"/>
      <c r="E134" s="137"/>
      <c r="F134" s="152" t="str">
        <f>IF(ISERROR(VLOOKUP(MATCH($B134,#REF!,1),#REF!,3)),"",VLOOKUP(MATCH($B134,#REF!,1),#REF!,3))</f>
        <v/>
      </c>
      <c r="G134" s="128" t="str">
        <f t="shared" si="13"/>
        <v/>
      </c>
      <c r="H134" s="28"/>
      <c r="I134" s="29"/>
      <c r="J134" s="29"/>
      <c r="K134" s="29"/>
      <c r="L134" s="29"/>
      <c r="M134" s="29"/>
      <c r="O134" s="70" t="str">
        <f t="shared" si="8"/>
        <v/>
      </c>
      <c r="Q134" s="2"/>
      <c r="R134" t="str">
        <f t="shared" si="9"/>
        <v/>
      </c>
      <c r="S134" t="str">
        <f t="shared" si="10"/>
        <v/>
      </c>
      <c r="T134" t="str">
        <f t="shared" si="11"/>
        <v/>
      </c>
    </row>
    <row r="135" spans="1:20">
      <c r="A135" s="152">
        <f t="shared" si="14"/>
        <v>127</v>
      </c>
      <c r="B135" s="34"/>
      <c r="C135" s="39"/>
      <c r="D135" s="33"/>
      <c r="E135" s="137"/>
      <c r="F135" s="152" t="str">
        <f>IF(ISERROR(VLOOKUP(MATCH($B135,#REF!,1),#REF!,3)),"",VLOOKUP(MATCH($B135,#REF!,1),#REF!,3))</f>
        <v/>
      </c>
      <c r="G135" s="128" t="str">
        <f t="shared" si="13"/>
        <v/>
      </c>
      <c r="H135" s="28"/>
      <c r="I135" s="29"/>
      <c r="J135" s="29"/>
      <c r="K135" s="29"/>
      <c r="L135" s="29"/>
      <c r="M135" s="29"/>
      <c r="O135" s="70" t="str">
        <f t="shared" si="8"/>
        <v/>
      </c>
      <c r="Q135" s="2"/>
      <c r="R135" t="str">
        <f t="shared" si="9"/>
        <v/>
      </c>
      <c r="S135" t="str">
        <f t="shared" si="10"/>
        <v/>
      </c>
      <c r="T135" t="str">
        <f t="shared" si="11"/>
        <v/>
      </c>
    </row>
    <row r="136" spans="1:20">
      <c r="A136" s="152">
        <f t="shared" si="14"/>
        <v>128</v>
      </c>
      <c r="B136" s="34"/>
      <c r="C136" s="39"/>
      <c r="D136" s="33"/>
      <c r="E136" s="137"/>
      <c r="F136" s="152" t="str">
        <f>IF(ISERROR(VLOOKUP(MATCH($B136,#REF!,1),#REF!,3)),"",VLOOKUP(MATCH($B136,#REF!,1),#REF!,3))</f>
        <v/>
      </c>
      <c r="G136" s="128" t="str">
        <f t="shared" si="13"/>
        <v/>
      </c>
      <c r="H136" s="28"/>
      <c r="I136" s="29"/>
      <c r="J136" s="29"/>
      <c r="K136" s="29"/>
      <c r="L136" s="29"/>
      <c r="M136" s="29"/>
      <c r="O136" s="70" t="str">
        <f t="shared" ref="O136:O199" si="15">IF(COUNTIF(H136:M136,"○")=0,"",COUNTIF(H136:M136,"○"))</f>
        <v/>
      </c>
      <c r="Q136" s="2"/>
      <c r="R136" t="str">
        <f t="shared" si="9"/>
        <v/>
      </c>
      <c r="S136" t="str">
        <f t="shared" si="10"/>
        <v/>
      </c>
      <c r="T136" t="str">
        <f t="shared" si="11"/>
        <v/>
      </c>
    </row>
    <row r="137" spans="1:20">
      <c r="A137" s="152">
        <f t="shared" si="14"/>
        <v>129</v>
      </c>
      <c r="B137" s="34"/>
      <c r="C137" s="39"/>
      <c r="D137" s="33"/>
      <c r="E137" s="137"/>
      <c r="F137" s="152" t="str">
        <f>IF(ISERROR(VLOOKUP(MATCH($B137,#REF!,1),#REF!,3)),"",VLOOKUP(MATCH($B137,#REF!,1),#REF!,3))</f>
        <v/>
      </c>
      <c r="G137" s="128" t="str">
        <f t="shared" si="13"/>
        <v/>
      </c>
      <c r="H137" s="28"/>
      <c r="I137" s="29"/>
      <c r="J137" s="29"/>
      <c r="K137" s="29"/>
      <c r="L137" s="29"/>
      <c r="M137" s="29"/>
      <c r="O137" s="70" t="str">
        <f t="shared" si="15"/>
        <v/>
      </c>
      <c r="Q137" s="2"/>
      <c r="R137" t="str">
        <f t="shared" ref="R137:R200" si="16">IF(H137="○","小女走高跳．","")</f>
        <v/>
      </c>
      <c r="S137" t="str">
        <f t="shared" ref="S137:S200" si="17">IF(J137="○","小女走幅跳．","")</f>
        <v/>
      </c>
      <c r="T137" t="str">
        <f t="shared" ref="T137:T200" si="18">IF(L137="○","小女ジャベリック．","")</f>
        <v/>
      </c>
    </row>
    <row r="138" spans="1:20">
      <c r="A138" s="153">
        <f t="shared" ref="A138:A169" si="19">IF(COUNTIF($C$9:$C$208,C138)&gt;=2,$A$221,A137+1)</f>
        <v>130</v>
      </c>
      <c r="B138" s="37"/>
      <c r="C138" s="40"/>
      <c r="D138" s="35"/>
      <c r="E138" s="138"/>
      <c r="F138" s="153" t="str">
        <f>IF(ISERROR(VLOOKUP(MATCH($B138,#REF!,1),#REF!,3)),"",VLOOKUP(MATCH($B138,#REF!,1),#REF!,3))</f>
        <v/>
      </c>
      <c r="G138" s="131" t="str">
        <f t="shared" ref="G138:G201" si="20">T(R138)&amp;T(S138)&amp;T(T138)</f>
        <v/>
      </c>
      <c r="H138" s="51"/>
      <c r="I138" s="52"/>
      <c r="J138" s="52"/>
      <c r="K138" s="52"/>
      <c r="L138" s="52"/>
      <c r="M138" s="52"/>
      <c r="O138" s="70" t="str">
        <f t="shared" si="15"/>
        <v/>
      </c>
      <c r="Q138" s="2"/>
      <c r="R138" t="str">
        <f t="shared" si="16"/>
        <v/>
      </c>
      <c r="S138" t="str">
        <f t="shared" si="17"/>
        <v/>
      </c>
      <c r="T138" t="str">
        <f t="shared" si="18"/>
        <v/>
      </c>
    </row>
    <row r="139" spans="1:20">
      <c r="A139" s="151">
        <f t="shared" si="19"/>
        <v>131</v>
      </c>
      <c r="B139" s="44"/>
      <c r="C139" s="45"/>
      <c r="D139" s="46"/>
      <c r="E139" s="139"/>
      <c r="F139" s="154" t="str">
        <f>IF(ISERROR(VLOOKUP(MATCH($B139,#REF!,1),#REF!,3)),"",VLOOKUP(MATCH($B139,#REF!,1),#REF!,3))</f>
        <v/>
      </c>
      <c r="G139" s="130" t="str">
        <f t="shared" si="20"/>
        <v/>
      </c>
      <c r="H139" s="49"/>
      <c r="I139" s="50"/>
      <c r="J139" s="50"/>
      <c r="K139" s="50"/>
      <c r="L139" s="50"/>
      <c r="M139" s="50"/>
      <c r="O139" s="70" t="str">
        <f t="shared" si="15"/>
        <v/>
      </c>
      <c r="Q139" s="2"/>
      <c r="R139" t="str">
        <f t="shared" si="16"/>
        <v/>
      </c>
      <c r="S139" t="str">
        <f t="shared" si="17"/>
        <v/>
      </c>
      <c r="T139" t="str">
        <f t="shared" si="18"/>
        <v/>
      </c>
    </row>
    <row r="140" spans="1:20">
      <c r="A140" s="158">
        <f t="shared" si="19"/>
        <v>132</v>
      </c>
      <c r="B140" s="34"/>
      <c r="C140" s="39"/>
      <c r="D140" s="33"/>
      <c r="E140" s="137"/>
      <c r="F140" s="152" t="str">
        <f>IF(ISERROR(VLOOKUP(MATCH($B140,#REF!,1),#REF!,3)),"",VLOOKUP(MATCH($B140,#REF!,1),#REF!,3))</f>
        <v/>
      </c>
      <c r="G140" s="128" t="str">
        <f t="shared" si="20"/>
        <v/>
      </c>
      <c r="H140" s="28"/>
      <c r="I140" s="29"/>
      <c r="J140" s="29"/>
      <c r="K140" s="29"/>
      <c r="L140" s="29"/>
      <c r="M140" s="29"/>
      <c r="O140" s="70" t="str">
        <f t="shared" si="15"/>
        <v/>
      </c>
      <c r="Q140" s="2"/>
      <c r="R140" t="str">
        <f t="shared" si="16"/>
        <v/>
      </c>
      <c r="S140" t="str">
        <f t="shared" si="17"/>
        <v/>
      </c>
      <c r="T140" t="str">
        <f t="shared" si="18"/>
        <v/>
      </c>
    </row>
    <row r="141" spans="1:20">
      <c r="A141" s="152">
        <f t="shared" si="19"/>
        <v>133</v>
      </c>
      <c r="B141" s="34"/>
      <c r="C141" s="39"/>
      <c r="D141" s="33"/>
      <c r="E141" s="137"/>
      <c r="F141" s="152" t="str">
        <f>IF(ISERROR(VLOOKUP(MATCH($B141,#REF!,1),#REF!,3)),"",VLOOKUP(MATCH($B141,#REF!,1),#REF!,3))</f>
        <v/>
      </c>
      <c r="G141" s="128" t="str">
        <f t="shared" si="20"/>
        <v/>
      </c>
      <c r="H141" s="28"/>
      <c r="I141" s="29"/>
      <c r="J141" s="29"/>
      <c r="K141" s="29"/>
      <c r="L141" s="29"/>
      <c r="M141" s="29"/>
      <c r="O141" s="70" t="str">
        <f t="shared" si="15"/>
        <v/>
      </c>
      <c r="Q141" s="2"/>
      <c r="R141" t="str">
        <f t="shared" si="16"/>
        <v/>
      </c>
      <c r="S141" t="str">
        <f t="shared" si="17"/>
        <v/>
      </c>
      <c r="T141" t="str">
        <f t="shared" si="18"/>
        <v/>
      </c>
    </row>
    <row r="142" spans="1:20">
      <c r="A142" s="152">
        <f t="shared" si="19"/>
        <v>134</v>
      </c>
      <c r="B142" s="34"/>
      <c r="C142" s="39"/>
      <c r="D142" s="33"/>
      <c r="E142" s="137"/>
      <c r="F142" s="152" t="str">
        <f>IF(ISERROR(VLOOKUP(MATCH($B142,#REF!,1),#REF!,3)),"",VLOOKUP(MATCH($B142,#REF!,1),#REF!,3))</f>
        <v/>
      </c>
      <c r="G142" s="128" t="str">
        <f t="shared" si="20"/>
        <v/>
      </c>
      <c r="H142" s="28"/>
      <c r="I142" s="29"/>
      <c r="J142" s="29"/>
      <c r="K142" s="29"/>
      <c r="L142" s="29"/>
      <c r="M142" s="29"/>
      <c r="O142" s="70" t="str">
        <f t="shared" si="15"/>
        <v/>
      </c>
      <c r="Q142" s="2"/>
      <c r="R142" t="str">
        <f t="shared" si="16"/>
        <v/>
      </c>
      <c r="S142" t="str">
        <f t="shared" si="17"/>
        <v/>
      </c>
      <c r="T142" t="str">
        <f t="shared" si="18"/>
        <v/>
      </c>
    </row>
    <row r="143" spans="1:20">
      <c r="A143" s="152">
        <f t="shared" si="19"/>
        <v>135</v>
      </c>
      <c r="B143" s="34"/>
      <c r="C143" s="39"/>
      <c r="D143" s="33"/>
      <c r="E143" s="137"/>
      <c r="F143" s="152" t="str">
        <f>IF(ISERROR(VLOOKUP(MATCH($B143,#REF!,1),#REF!,3)),"",VLOOKUP(MATCH($B143,#REF!,1),#REF!,3))</f>
        <v/>
      </c>
      <c r="G143" s="128" t="str">
        <f t="shared" si="20"/>
        <v/>
      </c>
      <c r="H143" s="28"/>
      <c r="I143" s="29"/>
      <c r="J143" s="29"/>
      <c r="K143" s="29"/>
      <c r="L143" s="29"/>
      <c r="M143" s="29"/>
      <c r="O143" s="70" t="str">
        <f t="shared" si="15"/>
        <v/>
      </c>
      <c r="Q143" s="2"/>
      <c r="R143" t="str">
        <f t="shared" si="16"/>
        <v/>
      </c>
      <c r="S143" t="str">
        <f t="shared" si="17"/>
        <v/>
      </c>
      <c r="T143" t="str">
        <f t="shared" si="18"/>
        <v/>
      </c>
    </row>
    <row r="144" spans="1:20">
      <c r="A144" s="152">
        <f t="shared" si="19"/>
        <v>136</v>
      </c>
      <c r="B144" s="34"/>
      <c r="C144" s="39"/>
      <c r="D144" s="33"/>
      <c r="E144" s="137"/>
      <c r="F144" s="152" t="str">
        <f>IF(ISERROR(VLOOKUP(MATCH($B144,#REF!,1),#REF!,3)),"",VLOOKUP(MATCH($B144,#REF!,1),#REF!,3))</f>
        <v/>
      </c>
      <c r="G144" s="128" t="str">
        <f t="shared" si="20"/>
        <v/>
      </c>
      <c r="H144" s="28"/>
      <c r="I144" s="29"/>
      <c r="J144" s="29"/>
      <c r="K144" s="29"/>
      <c r="L144" s="29"/>
      <c r="M144" s="29"/>
      <c r="O144" s="70" t="str">
        <f t="shared" si="15"/>
        <v/>
      </c>
      <c r="Q144" s="2"/>
      <c r="R144" t="str">
        <f t="shared" si="16"/>
        <v/>
      </c>
      <c r="S144" t="str">
        <f t="shared" si="17"/>
        <v/>
      </c>
      <c r="T144" t="str">
        <f t="shared" si="18"/>
        <v/>
      </c>
    </row>
    <row r="145" spans="1:20">
      <c r="A145" s="152">
        <f t="shared" si="19"/>
        <v>137</v>
      </c>
      <c r="B145" s="34"/>
      <c r="C145" s="39"/>
      <c r="D145" s="33"/>
      <c r="E145" s="137"/>
      <c r="F145" s="152" t="str">
        <f>IF(ISERROR(VLOOKUP(MATCH($B145,#REF!,1),#REF!,3)),"",VLOOKUP(MATCH($B145,#REF!,1),#REF!,3))</f>
        <v/>
      </c>
      <c r="G145" s="128" t="str">
        <f t="shared" si="20"/>
        <v/>
      </c>
      <c r="H145" s="28"/>
      <c r="I145" s="29"/>
      <c r="J145" s="29"/>
      <c r="K145" s="29"/>
      <c r="L145" s="29"/>
      <c r="M145" s="29"/>
      <c r="O145" s="70" t="str">
        <f t="shared" si="15"/>
        <v/>
      </c>
      <c r="Q145" s="2"/>
      <c r="R145" t="str">
        <f t="shared" si="16"/>
        <v/>
      </c>
      <c r="S145" t="str">
        <f t="shared" si="17"/>
        <v/>
      </c>
      <c r="T145" t="str">
        <f t="shared" si="18"/>
        <v/>
      </c>
    </row>
    <row r="146" spans="1:20">
      <c r="A146" s="152">
        <f t="shared" si="19"/>
        <v>138</v>
      </c>
      <c r="B146" s="34"/>
      <c r="C146" s="39"/>
      <c r="D146" s="33"/>
      <c r="E146" s="137"/>
      <c r="F146" s="152" t="str">
        <f>IF(ISERROR(VLOOKUP(MATCH($B146,#REF!,1),#REF!,3)),"",VLOOKUP(MATCH($B146,#REF!,1),#REF!,3))</f>
        <v/>
      </c>
      <c r="G146" s="128" t="str">
        <f t="shared" si="20"/>
        <v/>
      </c>
      <c r="H146" s="28"/>
      <c r="I146" s="29"/>
      <c r="J146" s="29"/>
      <c r="K146" s="29"/>
      <c r="L146" s="29"/>
      <c r="M146" s="29"/>
      <c r="O146" s="70" t="str">
        <f t="shared" si="15"/>
        <v/>
      </c>
      <c r="Q146" s="2"/>
      <c r="R146" t="str">
        <f t="shared" si="16"/>
        <v/>
      </c>
      <c r="S146" t="str">
        <f t="shared" si="17"/>
        <v/>
      </c>
      <c r="T146" t="str">
        <f t="shared" si="18"/>
        <v/>
      </c>
    </row>
    <row r="147" spans="1:20">
      <c r="A147" s="152">
        <f t="shared" si="19"/>
        <v>139</v>
      </c>
      <c r="B147" s="34"/>
      <c r="C147" s="39"/>
      <c r="D147" s="33"/>
      <c r="E147" s="137"/>
      <c r="F147" s="152" t="str">
        <f>IF(ISERROR(VLOOKUP(MATCH($B147,#REF!,1),#REF!,3)),"",VLOOKUP(MATCH($B147,#REF!,1),#REF!,3))</f>
        <v/>
      </c>
      <c r="G147" s="128" t="str">
        <f t="shared" si="20"/>
        <v/>
      </c>
      <c r="H147" s="28"/>
      <c r="I147" s="29"/>
      <c r="J147" s="29"/>
      <c r="K147" s="29"/>
      <c r="L147" s="29"/>
      <c r="M147" s="29"/>
      <c r="O147" s="70" t="str">
        <f t="shared" si="15"/>
        <v/>
      </c>
      <c r="Q147" s="2"/>
      <c r="R147" t="str">
        <f t="shared" si="16"/>
        <v/>
      </c>
      <c r="S147" t="str">
        <f t="shared" si="17"/>
        <v/>
      </c>
      <c r="T147" t="str">
        <f t="shared" si="18"/>
        <v/>
      </c>
    </row>
    <row r="148" spans="1:20">
      <c r="A148" s="153">
        <f t="shared" si="19"/>
        <v>140</v>
      </c>
      <c r="B148" s="41"/>
      <c r="C148" s="42"/>
      <c r="D148" s="43"/>
      <c r="E148" s="140"/>
      <c r="F148" s="155" t="str">
        <f>IF(ISERROR(VLOOKUP(MATCH($B148,#REF!,1),#REF!,3)),"",VLOOKUP(MATCH($B148,#REF!,1),#REF!,3))</f>
        <v/>
      </c>
      <c r="G148" s="129" t="str">
        <f t="shared" si="20"/>
        <v/>
      </c>
      <c r="H148" s="47"/>
      <c r="I148" s="48"/>
      <c r="J148" s="48"/>
      <c r="K148" s="48"/>
      <c r="L148" s="48"/>
      <c r="M148" s="48"/>
      <c r="O148" s="70" t="str">
        <f t="shared" si="15"/>
        <v/>
      </c>
      <c r="Q148" s="2"/>
      <c r="R148" t="str">
        <f t="shared" si="16"/>
        <v/>
      </c>
      <c r="S148" t="str">
        <f t="shared" si="17"/>
        <v/>
      </c>
      <c r="T148" t="str">
        <f t="shared" si="18"/>
        <v/>
      </c>
    </row>
    <row r="149" spans="1:20">
      <c r="A149" s="151">
        <f t="shared" si="19"/>
        <v>141</v>
      </c>
      <c r="B149" s="36"/>
      <c r="C149" s="38"/>
      <c r="D149" s="32"/>
      <c r="E149" s="136"/>
      <c r="F149" s="151" t="str">
        <f>IF(ISERROR(VLOOKUP(MATCH($B149,#REF!,1),#REF!,3)),"",VLOOKUP(MATCH($B149,#REF!,1),#REF!,3))</f>
        <v/>
      </c>
      <c r="G149" s="127" t="str">
        <f t="shared" si="20"/>
        <v/>
      </c>
      <c r="H149" s="26"/>
      <c r="I149" s="27"/>
      <c r="J149" s="27"/>
      <c r="K149" s="27"/>
      <c r="L149" s="27"/>
      <c r="M149" s="27"/>
      <c r="O149" s="70" t="str">
        <f t="shared" si="15"/>
        <v/>
      </c>
      <c r="Q149" s="2"/>
      <c r="R149" t="str">
        <f t="shared" si="16"/>
        <v/>
      </c>
      <c r="S149" t="str">
        <f t="shared" si="17"/>
        <v/>
      </c>
      <c r="T149" t="str">
        <f t="shared" si="18"/>
        <v/>
      </c>
    </row>
    <row r="150" spans="1:20">
      <c r="A150" s="158">
        <f t="shared" si="19"/>
        <v>142</v>
      </c>
      <c r="B150" s="34"/>
      <c r="C150" s="39"/>
      <c r="D150" s="33"/>
      <c r="E150" s="137"/>
      <c r="F150" s="152" t="str">
        <f>IF(ISERROR(VLOOKUP(MATCH($B150,#REF!,1),#REF!,3)),"",VLOOKUP(MATCH($B150,#REF!,1),#REF!,3))</f>
        <v/>
      </c>
      <c r="G150" s="128" t="str">
        <f t="shared" si="20"/>
        <v/>
      </c>
      <c r="H150" s="28"/>
      <c r="I150" s="29"/>
      <c r="J150" s="29"/>
      <c r="K150" s="29"/>
      <c r="L150" s="29"/>
      <c r="M150" s="29"/>
      <c r="O150" s="70" t="str">
        <f t="shared" si="15"/>
        <v/>
      </c>
      <c r="Q150" s="2"/>
      <c r="R150" t="str">
        <f t="shared" si="16"/>
        <v/>
      </c>
      <c r="S150" t="str">
        <f t="shared" si="17"/>
        <v/>
      </c>
      <c r="T150" t="str">
        <f t="shared" si="18"/>
        <v/>
      </c>
    </row>
    <row r="151" spans="1:20">
      <c r="A151" s="152">
        <f t="shared" si="19"/>
        <v>143</v>
      </c>
      <c r="B151" s="34"/>
      <c r="C151" s="39"/>
      <c r="D151" s="33"/>
      <c r="E151" s="137"/>
      <c r="F151" s="152" t="str">
        <f>IF(ISERROR(VLOOKUP(MATCH($B151,#REF!,1),#REF!,3)),"",VLOOKUP(MATCH($B151,#REF!,1),#REF!,3))</f>
        <v/>
      </c>
      <c r="G151" s="128" t="str">
        <f t="shared" si="20"/>
        <v/>
      </c>
      <c r="H151" s="28"/>
      <c r="I151" s="29"/>
      <c r="J151" s="29"/>
      <c r="K151" s="29"/>
      <c r="L151" s="29"/>
      <c r="M151" s="29"/>
      <c r="O151" s="70" t="str">
        <f t="shared" si="15"/>
        <v/>
      </c>
      <c r="Q151" s="2"/>
      <c r="R151" t="str">
        <f t="shared" si="16"/>
        <v/>
      </c>
      <c r="S151" t="str">
        <f t="shared" si="17"/>
        <v/>
      </c>
      <c r="T151" t="str">
        <f t="shared" si="18"/>
        <v/>
      </c>
    </row>
    <row r="152" spans="1:20">
      <c r="A152" s="152">
        <f t="shared" si="19"/>
        <v>144</v>
      </c>
      <c r="B152" s="34"/>
      <c r="C152" s="39"/>
      <c r="D152" s="33"/>
      <c r="E152" s="137"/>
      <c r="F152" s="152" t="str">
        <f>IF(ISERROR(VLOOKUP(MATCH($B152,#REF!,1),#REF!,3)),"",VLOOKUP(MATCH($B152,#REF!,1),#REF!,3))</f>
        <v/>
      </c>
      <c r="G152" s="128" t="str">
        <f t="shared" si="20"/>
        <v/>
      </c>
      <c r="H152" s="28"/>
      <c r="I152" s="29"/>
      <c r="J152" s="29"/>
      <c r="K152" s="29"/>
      <c r="L152" s="29"/>
      <c r="M152" s="29"/>
      <c r="O152" s="70" t="str">
        <f t="shared" si="15"/>
        <v/>
      </c>
      <c r="Q152" s="2"/>
      <c r="R152" t="str">
        <f t="shared" si="16"/>
        <v/>
      </c>
      <c r="S152" t="str">
        <f t="shared" si="17"/>
        <v/>
      </c>
      <c r="T152" t="str">
        <f t="shared" si="18"/>
        <v/>
      </c>
    </row>
    <row r="153" spans="1:20">
      <c r="A153" s="152">
        <f t="shared" si="19"/>
        <v>145</v>
      </c>
      <c r="B153" s="34"/>
      <c r="C153" s="39"/>
      <c r="D153" s="33"/>
      <c r="E153" s="137"/>
      <c r="F153" s="152" t="str">
        <f>IF(ISERROR(VLOOKUP(MATCH($B153,#REF!,1),#REF!,3)),"",VLOOKUP(MATCH($B153,#REF!,1),#REF!,3))</f>
        <v/>
      </c>
      <c r="G153" s="128" t="str">
        <f t="shared" si="20"/>
        <v/>
      </c>
      <c r="H153" s="28"/>
      <c r="I153" s="29"/>
      <c r="J153" s="29"/>
      <c r="K153" s="29"/>
      <c r="L153" s="29"/>
      <c r="M153" s="29"/>
      <c r="O153" s="70" t="str">
        <f t="shared" si="15"/>
        <v/>
      </c>
      <c r="Q153" s="2"/>
      <c r="R153" t="str">
        <f t="shared" si="16"/>
        <v/>
      </c>
      <c r="S153" t="str">
        <f t="shared" si="17"/>
        <v/>
      </c>
      <c r="T153" t="str">
        <f t="shared" si="18"/>
        <v/>
      </c>
    </row>
    <row r="154" spans="1:20">
      <c r="A154" s="152">
        <f t="shared" si="19"/>
        <v>146</v>
      </c>
      <c r="B154" s="34"/>
      <c r="C154" s="39"/>
      <c r="D154" s="33"/>
      <c r="E154" s="137"/>
      <c r="F154" s="152" t="str">
        <f>IF(ISERROR(VLOOKUP(MATCH($B154,#REF!,1),#REF!,3)),"",VLOOKUP(MATCH($B154,#REF!,1),#REF!,3))</f>
        <v/>
      </c>
      <c r="G154" s="128" t="str">
        <f t="shared" si="20"/>
        <v/>
      </c>
      <c r="H154" s="28"/>
      <c r="I154" s="29"/>
      <c r="J154" s="29"/>
      <c r="K154" s="29"/>
      <c r="L154" s="29"/>
      <c r="M154" s="29"/>
      <c r="O154" s="70" t="str">
        <f t="shared" si="15"/>
        <v/>
      </c>
      <c r="Q154" s="2"/>
      <c r="R154" t="str">
        <f t="shared" si="16"/>
        <v/>
      </c>
      <c r="S154" t="str">
        <f t="shared" si="17"/>
        <v/>
      </c>
      <c r="T154" t="str">
        <f t="shared" si="18"/>
        <v/>
      </c>
    </row>
    <row r="155" spans="1:20">
      <c r="A155" s="152">
        <f t="shared" si="19"/>
        <v>147</v>
      </c>
      <c r="B155" s="34"/>
      <c r="C155" s="39"/>
      <c r="D155" s="33"/>
      <c r="E155" s="137"/>
      <c r="F155" s="152" t="str">
        <f>IF(ISERROR(VLOOKUP(MATCH($B155,#REF!,1),#REF!,3)),"",VLOOKUP(MATCH($B155,#REF!,1),#REF!,3))</f>
        <v/>
      </c>
      <c r="G155" s="128" t="str">
        <f t="shared" si="20"/>
        <v/>
      </c>
      <c r="H155" s="28"/>
      <c r="I155" s="29"/>
      <c r="J155" s="29"/>
      <c r="K155" s="29"/>
      <c r="L155" s="29"/>
      <c r="M155" s="29"/>
      <c r="O155" s="70" t="str">
        <f t="shared" si="15"/>
        <v/>
      </c>
      <c r="Q155" s="2"/>
      <c r="R155" t="str">
        <f t="shared" si="16"/>
        <v/>
      </c>
      <c r="S155" t="str">
        <f t="shared" si="17"/>
        <v/>
      </c>
      <c r="T155" t="str">
        <f t="shared" si="18"/>
        <v/>
      </c>
    </row>
    <row r="156" spans="1:20">
      <c r="A156" s="152">
        <f t="shared" si="19"/>
        <v>148</v>
      </c>
      <c r="B156" s="34"/>
      <c r="C156" s="39"/>
      <c r="D156" s="33"/>
      <c r="E156" s="137"/>
      <c r="F156" s="152" t="str">
        <f>IF(ISERROR(VLOOKUP(MATCH($B156,#REF!,1),#REF!,3)),"",VLOOKUP(MATCH($B156,#REF!,1),#REF!,3))</f>
        <v/>
      </c>
      <c r="G156" s="128" t="str">
        <f t="shared" si="20"/>
        <v/>
      </c>
      <c r="H156" s="28"/>
      <c r="I156" s="29"/>
      <c r="J156" s="29"/>
      <c r="K156" s="29"/>
      <c r="L156" s="29"/>
      <c r="M156" s="29"/>
      <c r="O156" s="70" t="str">
        <f t="shared" si="15"/>
        <v/>
      </c>
      <c r="Q156" s="2"/>
      <c r="R156" t="str">
        <f t="shared" si="16"/>
        <v/>
      </c>
      <c r="S156" t="str">
        <f t="shared" si="17"/>
        <v/>
      </c>
      <c r="T156" t="str">
        <f t="shared" si="18"/>
        <v/>
      </c>
    </row>
    <row r="157" spans="1:20">
      <c r="A157" s="152">
        <f t="shared" si="19"/>
        <v>149</v>
      </c>
      <c r="B157" s="34"/>
      <c r="C157" s="39"/>
      <c r="D157" s="33"/>
      <c r="E157" s="137"/>
      <c r="F157" s="152" t="str">
        <f>IF(ISERROR(VLOOKUP(MATCH($B157,#REF!,1),#REF!,3)),"",VLOOKUP(MATCH($B157,#REF!,1),#REF!,3))</f>
        <v/>
      </c>
      <c r="G157" s="128" t="str">
        <f t="shared" si="20"/>
        <v/>
      </c>
      <c r="H157" s="28"/>
      <c r="I157" s="29"/>
      <c r="J157" s="29"/>
      <c r="K157" s="29"/>
      <c r="L157" s="29"/>
      <c r="M157" s="29"/>
      <c r="O157" s="70" t="str">
        <f t="shared" si="15"/>
        <v/>
      </c>
      <c r="Q157" s="2"/>
      <c r="R157" t="str">
        <f t="shared" si="16"/>
        <v/>
      </c>
      <c r="S157" t="str">
        <f t="shared" si="17"/>
        <v/>
      </c>
      <c r="T157" t="str">
        <f t="shared" si="18"/>
        <v/>
      </c>
    </row>
    <row r="158" spans="1:20">
      <c r="A158" s="153">
        <f t="shared" si="19"/>
        <v>150</v>
      </c>
      <c r="B158" s="37"/>
      <c r="C158" s="40"/>
      <c r="D158" s="35"/>
      <c r="E158" s="138"/>
      <c r="F158" s="153" t="str">
        <f>IF(ISERROR(VLOOKUP(MATCH($B158,#REF!,1),#REF!,3)),"",VLOOKUP(MATCH($B158,#REF!,1),#REF!,3))</f>
        <v/>
      </c>
      <c r="G158" s="131" t="str">
        <f t="shared" si="20"/>
        <v/>
      </c>
      <c r="H158" s="51"/>
      <c r="I158" s="52"/>
      <c r="J158" s="52"/>
      <c r="K158" s="52"/>
      <c r="L158" s="52"/>
      <c r="M158" s="52"/>
      <c r="O158" s="70" t="str">
        <f t="shared" si="15"/>
        <v/>
      </c>
      <c r="Q158" s="2"/>
      <c r="R158" t="str">
        <f t="shared" si="16"/>
        <v/>
      </c>
      <c r="S158" t="str">
        <f t="shared" si="17"/>
        <v/>
      </c>
      <c r="T158" t="str">
        <f t="shared" si="18"/>
        <v/>
      </c>
    </row>
    <row r="159" spans="1:20">
      <c r="A159" s="151">
        <f t="shared" si="19"/>
        <v>151</v>
      </c>
      <c r="B159" s="44"/>
      <c r="C159" s="45"/>
      <c r="D159" s="46"/>
      <c r="E159" s="139"/>
      <c r="F159" s="154" t="str">
        <f>IF(ISERROR(VLOOKUP(MATCH($B159,#REF!,1),#REF!,3)),"",VLOOKUP(MATCH($B159,#REF!,1),#REF!,3))</f>
        <v/>
      </c>
      <c r="G159" s="130" t="str">
        <f t="shared" si="20"/>
        <v/>
      </c>
      <c r="H159" s="49"/>
      <c r="I159" s="50"/>
      <c r="J159" s="50"/>
      <c r="K159" s="50"/>
      <c r="L159" s="50"/>
      <c r="M159" s="50"/>
      <c r="O159" s="70" t="str">
        <f t="shared" si="15"/>
        <v/>
      </c>
      <c r="Q159" s="2"/>
      <c r="R159" t="str">
        <f t="shared" si="16"/>
        <v/>
      </c>
      <c r="S159" t="str">
        <f t="shared" si="17"/>
        <v/>
      </c>
      <c r="T159" t="str">
        <f t="shared" si="18"/>
        <v/>
      </c>
    </row>
    <row r="160" spans="1:20">
      <c r="A160" s="158">
        <f t="shared" si="19"/>
        <v>152</v>
      </c>
      <c r="B160" s="34"/>
      <c r="C160" s="39"/>
      <c r="D160" s="33"/>
      <c r="E160" s="137"/>
      <c r="F160" s="152" t="str">
        <f>IF(ISERROR(VLOOKUP(MATCH($B160,#REF!,1),#REF!,3)),"",VLOOKUP(MATCH($B160,#REF!,1),#REF!,3))</f>
        <v/>
      </c>
      <c r="G160" s="128" t="str">
        <f t="shared" si="20"/>
        <v/>
      </c>
      <c r="H160" s="28"/>
      <c r="I160" s="29"/>
      <c r="J160" s="29"/>
      <c r="K160" s="29"/>
      <c r="L160" s="29"/>
      <c r="M160" s="29"/>
      <c r="O160" s="70" t="str">
        <f t="shared" si="15"/>
        <v/>
      </c>
      <c r="Q160" s="2"/>
      <c r="R160" t="str">
        <f t="shared" si="16"/>
        <v/>
      </c>
      <c r="S160" t="str">
        <f t="shared" si="17"/>
        <v/>
      </c>
      <c r="T160" t="str">
        <f t="shared" si="18"/>
        <v/>
      </c>
    </row>
    <row r="161" spans="1:20">
      <c r="A161" s="152">
        <f t="shared" si="19"/>
        <v>153</v>
      </c>
      <c r="B161" s="34"/>
      <c r="C161" s="39"/>
      <c r="D161" s="33"/>
      <c r="E161" s="137"/>
      <c r="F161" s="152" t="str">
        <f>IF(ISERROR(VLOOKUP(MATCH($B161,#REF!,1),#REF!,3)),"",VLOOKUP(MATCH($B161,#REF!,1),#REF!,3))</f>
        <v/>
      </c>
      <c r="G161" s="128" t="str">
        <f t="shared" si="20"/>
        <v/>
      </c>
      <c r="H161" s="28"/>
      <c r="I161" s="29"/>
      <c r="J161" s="29"/>
      <c r="K161" s="29"/>
      <c r="L161" s="29"/>
      <c r="M161" s="29"/>
      <c r="O161" s="70" t="str">
        <f t="shared" si="15"/>
        <v/>
      </c>
      <c r="Q161" s="2"/>
      <c r="R161" t="str">
        <f t="shared" si="16"/>
        <v/>
      </c>
      <c r="S161" t="str">
        <f t="shared" si="17"/>
        <v/>
      </c>
      <c r="T161" t="str">
        <f t="shared" si="18"/>
        <v/>
      </c>
    </row>
    <row r="162" spans="1:20">
      <c r="A162" s="152">
        <f t="shared" si="19"/>
        <v>154</v>
      </c>
      <c r="B162" s="34"/>
      <c r="C162" s="39"/>
      <c r="D162" s="33"/>
      <c r="E162" s="137"/>
      <c r="F162" s="152" t="str">
        <f>IF(ISERROR(VLOOKUP(MATCH($B162,#REF!,1),#REF!,3)),"",VLOOKUP(MATCH($B162,#REF!,1),#REF!,3))</f>
        <v/>
      </c>
      <c r="G162" s="128" t="str">
        <f t="shared" si="20"/>
        <v/>
      </c>
      <c r="H162" s="28"/>
      <c r="I162" s="29"/>
      <c r="J162" s="29"/>
      <c r="K162" s="29"/>
      <c r="L162" s="29"/>
      <c r="M162" s="29"/>
      <c r="O162" s="70" t="str">
        <f t="shared" si="15"/>
        <v/>
      </c>
      <c r="Q162" s="2"/>
      <c r="R162" t="str">
        <f t="shared" si="16"/>
        <v/>
      </c>
      <c r="S162" t="str">
        <f t="shared" si="17"/>
        <v/>
      </c>
      <c r="T162" t="str">
        <f t="shared" si="18"/>
        <v/>
      </c>
    </row>
    <row r="163" spans="1:20">
      <c r="A163" s="152">
        <f t="shared" si="19"/>
        <v>155</v>
      </c>
      <c r="B163" s="34"/>
      <c r="C163" s="39"/>
      <c r="D163" s="33"/>
      <c r="E163" s="137"/>
      <c r="F163" s="152" t="str">
        <f>IF(ISERROR(VLOOKUP(MATCH($B163,#REF!,1),#REF!,3)),"",VLOOKUP(MATCH($B163,#REF!,1),#REF!,3))</f>
        <v/>
      </c>
      <c r="G163" s="128" t="str">
        <f t="shared" si="20"/>
        <v/>
      </c>
      <c r="H163" s="28"/>
      <c r="I163" s="29"/>
      <c r="J163" s="29"/>
      <c r="K163" s="29"/>
      <c r="L163" s="29"/>
      <c r="M163" s="29"/>
      <c r="O163" s="70" t="str">
        <f t="shared" si="15"/>
        <v/>
      </c>
      <c r="Q163" s="2"/>
      <c r="R163" t="str">
        <f t="shared" si="16"/>
        <v/>
      </c>
      <c r="S163" t="str">
        <f t="shared" si="17"/>
        <v/>
      </c>
      <c r="T163" t="str">
        <f t="shared" si="18"/>
        <v/>
      </c>
    </row>
    <row r="164" spans="1:20">
      <c r="A164" s="152">
        <f t="shared" si="19"/>
        <v>156</v>
      </c>
      <c r="B164" s="34"/>
      <c r="C164" s="39"/>
      <c r="D164" s="33"/>
      <c r="E164" s="137"/>
      <c r="F164" s="152" t="str">
        <f>IF(ISERROR(VLOOKUP(MATCH($B164,#REF!,1),#REF!,3)),"",VLOOKUP(MATCH($B164,#REF!,1),#REF!,3))</f>
        <v/>
      </c>
      <c r="G164" s="128" t="str">
        <f t="shared" si="20"/>
        <v/>
      </c>
      <c r="H164" s="28"/>
      <c r="I164" s="29"/>
      <c r="J164" s="29"/>
      <c r="K164" s="29"/>
      <c r="L164" s="29"/>
      <c r="M164" s="29"/>
      <c r="O164" s="70" t="str">
        <f t="shared" si="15"/>
        <v/>
      </c>
      <c r="Q164" s="2"/>
      <c r="R164" t="str">
        <f t="shared" si="16"/>
        <v/>
      </c>
      <c r="S164" t="str">
        <f t="shared" si="17"/>
        <v/>
      </c>
      <c r="T164" t="str">
        <f t="shared" si="18"/>
        <v/>
      </c>
    </row>
    <row r="165" spans="1:20">
      <c r="A165" s="152">
        <f t="shared" si="19"/>
        <v>157</v>
      </c>
      <c r="B165" s="34"/>
      <c r="C165" s="39"/>
      <c r="D165" s="33"/>
      <c r="E165" s="137"/>
      <c r="F165" s="152" t="str">
        <f>IF(ISERROR(VLOOKUP(MATCH($B165,#REF!,1),#REF!,3)),"",VLOOKUP(MATCH($B165,#REF!,1),#REF!,3))</f>
        <v/>
      </c>
      <c r="G165" s="128" t="str">
        <f t="shared" si="20"/>
        <v/>
      </c>
      <c r="H165" s="28"/>
      <c r="I165" s="29"/>
      <c r="J165" s="29"/>
      <c r="K165" s="29"/>
      <c r="L165" s="29"/>
      <c r="M165" s="29"/>
      <c r="O165" s="70" t="str">
        <f t="shared" si="15"/>
        <v/>
      </c>
      <c r="Q165" s="2"/>
      <c r="R165" t="str">
        <f t="shared" si="16"/>
        <v/>
      </c>
      <c r="S165" t="str">
        <f t="shared" si="17"/>
        <v/>
      </c>
      <c r="T165" t="str">
        <f t="shared" si="18"/>
        <v/>
      </c>
    </row>
    <row r="166" spans="1:20">
      <c r="A166" s="152">
        <f t="shared" si="19"/>
        <v>158</v>
      </c>
      <c r="B166" s="34"/>
      <c r="C166" s="39"/>
      <c r="D166" s="33"/>
      <c r="E166" s="137"/>
      <c r="F166" s="152" t="str">
        <f>IF(ISERROR(VLOOKUP(MATCH($B166,#REF!,1),#REF!,3)),"",VLOOKUP(MATCH($B166,#REF!,1),#REF!,3))</f>
        <v/>
      </c>
      <c r="G166" s="128" t="str">
        <f t="shared" si="20"/>
        <v/>
      </c>
      <c r="H166" s="28"/>
      <c r="I166" s="29"/>
      <c r="J166" s="29"/>
      <c r="K166" s="29"/>
      <c r="L166" s="29"/>
      <c r="M166" s="29"/>
      <c r="O166" s="70" t="str">
        <f t="shared" si="15"/>
        <v/>
      </c>
      <c r="Q166" s="2"/>
      <c r="R166" t="str">
        <f t="shared" si="16"/>
        <v/>
      </c>
      <c r="S166" t="str">
        <f t="shared" si="17"/>
        <v/>
      </c>
      <c r="T166" t="str">
        <f t="shared" si="18"/>
        <v/>
      </c>
    </row>
    <row r="167" spans="1:20">
      <c r="A167" s="152">
        <f t="shared" si="19"/>
        <v>159</v>
      </c>
      <c r="B167" s="34"/>
      <c r="C167" s="39"/>
      <c r="D167" s="33"/>
      <c r="E167" s="137"/>
      <c r="F167" s="152" t="str">
        <f>IF(ISERROR(VLOOKUP(MATCH($B167,#REF!,1),#REF!,3)),"",VLOOKUP(MATCH($B167,#REF!,1),#REF!,3))</f>
        <v/>
      </c>
      <c r="G167" s="128" t="str">
        <f t="shared" si="20"/>
        <v/>
      </c>
      <c r="H167" s="28"/>
      <c r="I167" s="29"/>
      <c r="J167" s="29"/>
      <c r="K167" s="29"/>
      <c r="L167" s="29"/>
      <c r="M167" s="29"/>
      <c r="O167" s="70" t="str">
        <f t="shared" si="15"/>
        <v/>
      </c>
      <c r="Q167" s="2"/>
      <c r="R167" t="str">
        <f t="shared" si="16"/>
        <v/>
      </c>
      <c r="S167" t="str">
        <f t="shared" si="17"/>
        <v/>
      </c>
      <c r="T167" t="str">
        <f t="shared" si="18"/>
        <v/>
      </c>
    </row>
    <row r="168" spans="1:20">
      <c r="A168" s="153">
        <f t="shared" si="19"/>
        <v>160</v>
      </c>
      <c r="B168" s="41"/>
      <c r="C168" s="42"/>
      <c r="D168" s="43"/>
      <c r="E168" s="140"/>
      <c r="F168" s="155" t="str">
        <f>IF(ISERROR(VLOOKUP(MATCH($B168,#REF!,1),#REF!,3)),"",VLOOKUP(MATCH($B168,#REF!,1),#REF!,3))</f>
        <v/>
      </c>
      <c r="G168" s="129" t="str">
        <f t="shared" si="20"/>
        <v/>
      </c>
      <c r="H168" s="47"/>
      <c r="I168" s="48"/>
      <c r="J168" s="48"/>
      <c r="K168" s="48"/>
      <c r="L168" s="48"/>
      <c r="M168" s="48"/>
      <c r="O168" s="70" t="str">
        <f t="shared" si="15"/>
        <v/>
      </c>
      <c r="Q168" s="2"/>
      <c r="R168" t="str">
        <f t="shared" si="16"/>
        <v/>
      </c>
      <c r="S168" t="str">
        <f t="shared" si="17"/>
        <v/>
      </c>
      <c r="T168" t="str">
        <f t="shared" si="18"/>
        <v/>
      </c>
    </row>
    <row r="169" spans="1:20">
      <c r="A169" s="151">
        <f t="shared" si="19"/>
        <v>161</v>
      </c>
      <c r="B169" s="36"/>
      <c r="C169" s="38"/>
      <c r="D169" s="32"/>
      <c r="E169" s="136"/>
      <c r="F169" s="151" t="str">
        <f>IF(ISERROR(VLOOKUP(MATCH($B169,#REF!,1),#REF!,3)),"",VLOOKUP(MATCH($B169,#REF!,1),#REF!,3))</f>
        <v/>
      </c>
      <c r="G169" s="127" t="str">
        <f t="shared" si="20"/>
        <v/>
      </c>
      <c r="H169" s="26"/>
      <c r="I169" s="27"/>
      <c r="J169" s="27"/>
      <c r="K169" s="27"/>
      <c r="L169" s="27"/>
      <c r="M169" s="27"/>
      <c r="O169" s="70" t="str">
        <f t="shared" si="15"/>
        <v/>
      </c>
      <c r="Q169" s="2"/>
      <c r="R169" t="str">
        <f t="shared" si="16"/>
        <v/>
      </c>
      <c r="S169" t="str">
        <f t="shared" si="17"/>
        <v/>
      </c>
      <c r="T169" t="str">
        <f t="shared" si="18"/>
        <v/>
      </c>
    </row>
    <row r="170" spans="1:20">
      <c r="A170" s="158">
        <f t="shared" ref="A170:A201" si="21">IF(COUNTIF($C$9:$C$208,C170)&gt;=2,$A$221,A169+1)</f>
        <v>162</v>
      </c>
      <c r="B170" s="34"/>
      <c r="C170" s="39"/>
      <c r="D170" s="33"/>
      <c r="E170" s="137"/>
      <c r="F170" s="152" t="str">
        <f>IF(ISERROR(VLOOKUP(MATCH($B170,#REF!,1),#REF!,3)),"",VLOOKUP(MATCH($B170,#REF!,1),#REF!,3))</f>
        <v/>
      </c>
      <c r="G170" s="128" t="str">
        <f t="shared" si="20"/>
        <v/>
      </c>
      <c r="H170" s="28"/>
      <c r="I170" s="29"/>
      <c r="J170" s="29"/>
      <c r="K170" s="29"/>
      <c r="L170" s="29"/>
      <c r="M170" s="29"/>
      <c r="O170" s="70" t="str">
        <f t="shared" si="15"/>
        <v/>
      </c>
      <c r="Q170" s="2"/>
      <c r="R170" t="str">
        <f t="shared" si="16"/>
        <v/>
      </c>
      <c r="S170" t="str">
        <f t="shared" si="17"/>
        <v/>
      </c>
      <c r="T170" t="str">
        <f t="shared" si="18"/>
        <v/>
      </c>
    </row>
    <row r="171" spans="1:20">
      <c r="A171" s="152">
        <f t="shared" si="21"/>
        <v>163</v>
      </c>
      <c r="B171" s="34"/>
      <c r="C171" s="39"/>
      <c r="D171" s="33"/>
      <c r="E171" s="137"/>
      <c r="F171" s="152" t="str">
        <f>IF(ISERROR(VLOOKUP(MATCH($B171,#REF!,1),#REF!,3)),"",VLOOKUP(MATCH($B171,#REF!,1),#REF!,3))</f>
        <v/>
      </c>
      <c r="G171" s="128" t="str">
        <f t="shared" si="20"/>
        <v/>
      </c>
      <c r="H171" s="28"/>
      <c r="I171" s="29"/>
      <c r="J171" s="29"/>
      <c r="K171" s="29"/>
      <c r="L171" s="29"/>
      <c r="M171" s="29"/>
      <c r="O171" s="70" t="str">
        <f t="shared" si="15"/>
        <v/>
      </c>
      <c r="Q171" s="2"/>
      <c r="R171" t="str">
        <f t="shared" si="16"/>
        <v/>
      </c>
      <c r="S171" t="str">
        <f t="shared" si="17"/>
        <v/>
      </c>
      <c r="T171" t="str">
        <f t="shared" si="18"/>
        <v/>
      </c>
    </row>
    <row r="172" spans="1:20">
      <c r="A172" s="152">
        <f t="shared" si="21"/>
        <v>164</v>
      </c>
      <c r="B172" s="34"/>
      <c r="C172" s="39"/>
      <c r="D172" s="33"/>
      <c r="E172" s="137"/>
      <c r="F172" s="152" t="str">
        <f>IF(ISERROR(VLOOKUP(MATCH($B172,#REF!,1),#REF!,3)),"",VLOOKUP(MATCH($B172,#REF!,1),#REF!,3))</f>
        <v/>
      </c>
      <c r="G172" s="128" t="str">
        <f t="shared" si="20"/>
        <v/>
      </c>
      <c r="H172" s="28"/>
      <c r="I172" s="29"/>
      <c r="J172" s="29"/>
      <c r="K172" s="29"/>
      <c r="L172" s="29"/>
      <c r="M172" s="29"/>
      <c r="O172" s="70" t="str">
        <f t="shared" si="15"/>
        <v/>
      </c>
      <c r="Q172" s="2"/>
      <c r="R172" t="str">
        <f t="shared" si="16"/>
        <v/>
      </c>
      <c r="S172" t="str">
        <f t="shared" si="17"/>
        <v/>
      </c>
      <c r="T172" t="str">
        <f t="shared" si="18"/>
        <v/>
      </c>
    </row>
    <row r="173" spans="1:20">
      <c r="A173" s="152">
        <f t="shared" si="21"/>
        <v>165</v>
      </c>
      <c r="B173" s="34"/>
      <c r="C173" s="39"/>
      <c r="D173" s="33"/>
      <c r="E173" s="137"/>
      <c r="F173" s="152" t="str">
        <f>IF(ISERROR(VLOOKUP(MATCH($B173,#REF!,1),#REF!,3)),"",VLOOKUP(MATCH($B173,#REF!,1),#REF!,3))</f>
        <v/>
      </c>
      <c r="G173" s="128" t="str">
        <f t="shared" si="20"/>
        <v/>
      </c>
      <c r="H173" s="28"/>
      <c r="I173" s="29"/>
      <c r="J173" s="29"/>
      <c r="K173" s="29"/>
      <c r="L173" s="29"/>
      <c r="M173" s="29"/>
      <c r="O173" s="70" t="str">
        <f t="shared" si="15"/>
        <v/>
      </c>
      <c r="Q173" s="2"/>
      <c r="R173" t="str">
        <f t="shared" si="16"/>
        <v/>
      </c>
      <c r="S173" t="str">
        <f t="shared" si="17"/>
        <v/>
      </c>
      <c r="T173" t="str">
        <f t="shared" si="18"/>
        <v/>
      </c>
    </row>
    <row r="174" spans="1:20">
      <c r="A174" s="152">
        <f t="shared" si="21"/>
        <v>166</v>
      </c>
      <c r="B174" s="34"/>
      <c r="C174" s="39"/>
      <c r="D174" s="33"/>
      <c r="E174" s="137"/>
      <c r="F174" s="152" t="str">
        <f>IF(ISERROR(VLOOKUP(MATCH($B174,#REF!,1),#REF!,3)),"",VLOOKUP(MATCH($B174,#REF!,1),#REF!,3))</f>
        <v/>
      </c>
      <c r="G174" s="128" t="str">
        <f t="shared" si="20"/>
        <v/>
      </c>
      <c r="H174" s="28"/>
      <c r="I174" s="29"/>
      <c r="J174" s="29"/>
      <c r="K174" s="29"/>
      <c r="L174" s="29"/>
      <c r="M174" s="29"/>
      <c r="O174" s="70" t="str">
        <f t="shared" si="15"/>
        <v/>
      </c>
      <c r="Q174" s="2"/>
      <c r="R174" t="str">
        <f t="shared" si="16"/>
        <v/>
      </c>
      <c r="S174" t="str">
        <f t="shared" si="17"/>
        <v/>
      </c>
      <c r="T174" t="str">
        <f t="shared" si="18"/>
        <v/>
      </c>
    </row>
    <row r="175" spans="1:20">
      <c r="A175" s="152">
        <f t="shared" si="21"/>
        <v>167</v>
      </c>
      <c r="B175" s="34"/>
      <c r="C175" s="39"/>
      <c r="D175" s="33"/>
      <c r="E175" s="137"/>
      <c r="F175" s="152" t="str">
        <f>IF(ISERROR(VLOOKUP(MATCH($B175,#REF!,1),#REF!,3)),"",VLOOKUP(MATCH($B175,#REF!,1),#REF!,3))</f>
        <v/>
      </c>
      <c r="G175" s="128" t="str">
        <f t="shared" si="20"/>
        <v/>
      </c>
      <c r="H175" s="28"/>
      <c r="I175" s="29"/>
      <c r="J175" s="29"/>
      <c r="K175" s="29"/>
      <c r="L175" s="29"/>
      <c r="M175" s="29"/>
      <c r="O175" s="70" t="str">
        <f t="shared" si="15"/>
        <v/>
      </c>
      <c r="Q175" s="2"/>
      <c r="R175" t="str">
        <f t="shared" si="16"/>
        <v/>
      </c>
      <c r="S175" t="str">
        <f t="shared" si="17"/>
        <v/>
      </c>
      <c r="T175" t="str">
        <f t="shared" si="18"/>
        <v/>
      </c>
    </row>
    <row r="176" spans="1:20">
      <c r="A176" s="152">
        <f t="shared" si="21"/>
        <v>168</v>
      </c>
      <c r="B176" s="34"/>
      <c r="C176" s="39"/>
      <c r="D176" s="33"/>
      <c r="E176" s="137"/>
      <c r="F176" s="152" t="str">
        <f>IF(ISERROR(VLOOKUP(MATCH($B176,#REF!,1),#REF!,3)),"",VLOOKUP(MATCH($B176,#REF!,1),#REF!,3))</f>
        <v/>
      </c>
      <c r="G176" s="128" t="str">
        <f t="shared" si="20"/>
        <v/>
      </c>
      <c r="H176" s="28"/>
      <c r="I176" s="29"/>
      <c r="J176" s="29"/>
      <c r="K176" s="29"/>
      <c r="L176" s="29"/>
      <c r="M176" s="29"/>
      <c r="O176" s="70" t="str">
        <f t="shared" si="15"/>
        <v/>
      </c>
      <c r="Q176" s="2"/>
      <c r="R176" t="str">
        <f t="shared" si="16"/>
        <v/>
      </c>
      <c r="S176" t="str">
        <f t="shared" si="17"/>
        <v/>
      </c>
      <c r="T176" t="str">
        <f t="shared" si="18"/>
        <v/>
      </c>
    </row>
    <row r="177" spans="1:20">
      <c r="A177" s="152">
        <f t="shared" si="21"/>
        <v>169</v>
      </c>
      <c r="B177" s="34"/>
      <c r="C177" s="39"/>
      <c r="D177" s="33"/>
      <c r="E177" s="137"/>
      <c r="F177" s="152" t="str">
        <f>IF(ISERROR(VLOOKUP(MATCH($B177,#REF!,1),#REF!,3)),"",VLOOKUP(MATCH($B177,#REF!,1),#REF!,3))</f>
        <v/>
      </c>
      <c r="G177" s="128" t="str">
        <f t="shared" si="20"/>
        <v/>
      </c>
      <c r="H177" s="28"/>
      <c r="I177" s="29"/>
      <c r="J177" s="29"/>
      <c r="K177" s="29"/>
      <c r="L177" s="29"/>
      <c r="M177" s="29"/>
      <c r="O177" s="70" t="str">
        <f t="shared" si="15"/>
        <v/>
      </c>
      <c r="Q177" s="2"/>
      <c r="R177" t="str">
        <f t="shared" si="16"/>
        <v/>
      </c>
      <c r="S177" t="str">
        <f t="shared" si="17"/>
        <v/>
      </c>
      <c r="T177" t="str">
        <f t="shared" si="18"/>
        <v/>
      </c>
    </row>
    <row r="178" spans="1:20">
      <c r="A178" s="153">
        <f t="shared" si="21"/>
        <v>170</v>
      </c>
      <c r="B178" s="37"/>
      <c r="C178" s="40"/>
      <c r="D178" s="35"/>
      <c r="E178" s="138"/>
      <c r="F178" s="153" t="str">
        <f>IF(ISERROR(VLOOKUP(MATCH($B178,#REF!,1),#REF!,3)),"",VLOOKUP(MATCH($B178,#REF!,1),#REF!,3))</f>
        <v/>
      </c>
      <c r="G178" s="131" t="str">
        <f t="shared" si="20"/>
        <v/>
      </c>
      <c r="H178" s="51"/>
      <c r="I178" s="52"/>
      <c r="J178" s="52"/>
      <c r="K178" s="52"/>
      <c r="L178" s="52"/>
      <c r="M178" s="52"/>
      <c r="O178" s="70" t="str">
        <f t="shared" si="15"/>
        <v/>
      </c>
      <c r="Q178" s="2"/>
      <c r="R178" t="str">
        <f t="shared" si="16"/>
        <v/>
      </c>
      <c r="S178" t="str">
        <f t="shared" si="17"/>
        <v/>
      </c>
      <c r="T178" t="str">
        <f t="shared" si="18"/>
        <v/>
      </c>
    </row>
    <row r="179" spans="1:20">
      <c r="A179" s="151">
        <f t="shared" si="21"/>
        <v>171</v>
      </c>
      <c r="B179" s="44"/>
      <c r="C179" s="45"/>
      <c r="D179" s="46"/>
      <c r="E179" s="139"/>
      <c r="F179" s="154" t="str">
        <f>IF(ISERROR(VLOOKUP(MATCH($B179,#REF!,1),#REF!,3)),"",VLOOKUP(MATCH($B179,#REF!,1),#REF!,3))</f>
        <v/>
      </c>
      <c r="G179" s="130" t="str">
        <f t="shared" si="20"/>
        <v/>
      </c>
      <c r="H179" s="49"/>
      <c r="I179" s="50"/>
      <c r="J179" s="50"/>
      <c r="K179" s="50"/>
      <c r="L179" s="50"/>
      <c r="M179" s="50"/>
      <c r="O179" s="70" t="str">
        <f t="shared" si="15"/>
        <v/>
      </c>
      <c r="Q179" s="2"/>
      <c r="R179" t="str">
        <f t="shared" si="16"/>
        <v/>
      </c>
      <c r="S179" t="str">
        <f t="shared" si="17"/>
        <v/>
      </c>
      <c r="T179" t="str">
        <f t="shared" si="18"/>
        <v/>
      </c>
    </row>
    <row r="180" spans="1:20">
      <c r="A180" s="158">
        <f t="shared" si="21"/>
        <v>172</v>
      </c>
      <c r="B180" s="34"/>
      <c r="C180" s="39"/>
      <c r="D180" s="33"/>
      <c r="E180" s="137"/>
      <c r="F180" s="152" t="str">
        <f>IF(ISERROR(VLOOKUP(MATCH($B180,#REF!,1),#REF!,3)),"",VLOOKUP(MATCH($B180,#REF!,1),#REF!,3))</f>
        <v/>
      </c>
      <c r="G180" s="128" t="str">
        <f t="shared" si="20"/>
        <v/>
      </c>
      <c r="H180" s="28"/>
      <c r="I180" s="29"/>
      <c r="J180" s="29"/>
      <c r="K180" s="29"/>
      <c r="L180" s="29"/>
      <c r="M180" s="29"/>
      <c r="O180" s="70" t="str">
        <f t="shared" si="15"/>
        <v/>
      </c>
      <c r="Q180" s="2"/>
      <c r="R180" t="str">
        <f t="shared" si="16"/>
        <v/>
      </c>
      <c r="S180" t="str">
        <f t="shared" si="17"/>
        <v/>
      </c>
      <c r="T180" t="str">
        <f t="shared" si="18"/>
        <v/>
      </c>
    </row>
    <row r="181" spans="1:20">
      <c r="A181" s="152">
        <f t="shared" si="21"/>
        <v>173</v>
      </c>
      <c r="B181" s="34"/>
      <c r="C181" s="39"/>
      <c r="D181" s="33"/>
      <c r="E181" s="137"/>
      <c r="F181" s="152" t="str">
        <f>IF(ISERROR(VLOOKUP(MATCH($B181,#REF!,1),#REF!,3)),"",VLOOKUP(MATCH($B181,#REF!,1),#REF!,3))</f>
        <v/>
      </c>
      <c r="G181" s="128" t="str">
        <f t="shared" si="20"/>
        <v/>
      </c>
      <c r="H181" s="28"/>
      <c r="I181" s="29"/>
      <c r="J181" s="29"/>
      <c r="K181" s="29"/>
      <c r="L181" s="29"/>
      <c r="M181" s="29"/>
      <c r="O181" s="70" t="str">
        <f t="shared" si="15"/>
        <v/>
      </c>
      <c r="Q181" s="2"/>
      <c r="R181" t="str">
        <f t="shared" si="16"/>
        <v/>
      </c>
      <c r="S181" t="str">
        <f t="shared" si="17"/>
        <v/>
      </c>
      <c r="T181" t="str">
        <f t="shared" si="18"/>
        <v/>
      </c>
    </row>
    <row r="182" spans="1:20">
      <c r="A182" s="152">
        <f t="shared" si="21"/>
        <v>174</v>
      </c>
      <c r="B182" s="34"/>
      <c r="C182" s="39"/>
      <c r="D182" s="33"/>
      <c r="E182" s="137"/>
      <c r="F182" s="152" t="str">
        <f>IF(ISERROR(VLOOKUP(MATCH($B182,#REF!,1),#REF!,3)),"",VLOOKUP(MATCH($B182,#REF!,1),#REF!,3))</f>
        <v/>
      </c>
      <c r="G182" s="128" t="str">
        <f t="shared" si="20"/>
        <v/>
      </c>
      <c r="H182" s="28"/>
      <c r="I182" s="29"/>
      <c r="J182" s="29"/>
      <c r="K182" s="29"/>
      <c r="L182" s="29"/>
      <c r="M182" s="29"/>
      <c r="O182" s="70" t="str">
        <f t="shared" si="15"/>
        <v/>
      </c>
      <c r="Q182" s="2"/>
      <c r="R182" t="str">
        <f t="shared" si="16"/>
        <v/>
      </c>
      <c r="S182" t="str">
        <f t="shared" si="17"/>
        <v/>
      </c>
      <c r="T182" t="str">
        <f t="shared" si="18"/>
        <v/>
      </c>
    </row>
    <row r="183" spans="1:20">
      <c r="A183" s="152">
        <f t="shared" si="21"/>
        <v>175</v>
      </c>
      <c r="B183" s="34"/>
      <c r="C183" s="39"/>
      <c r="D183" s="33"/>
      <c r="E183" s="137"/>
      <c r="F183" s="152" t="str">
        <f>IF(ISERROR(VLOOKUP(MATCH($B183,#REF!,1),#REF!,3)),"",VLOOKUP(MATCH($B183,#REF!,1),#REF!,3))</f>
        <v/>
      </c>
      <c r="G183" s="128" t="str">
        <f t="shared" si="20"/>
        <v/>
      </c>
      <c r="H183" s="28"/>
      <c r="I183" s="29"/>
      <c r="J183" s="29"/>
      <c r="K183" s="29"/>
      <c r="L183" s="29"/>
      <c r="M183" s="29"/>
      <c r="O183" s="70" t="str">
        <f t="shared" si="15"/>
        <v/>
      </c>
      <c r="Q183" s="2"/>
      <c r="R183" t="str">
        <f t="shared" si="16"/>
        <v/>
      </c>
      <c r="S183" t="str">
        <f t="shared" si="17"/>
        <v/>
      </c>
      <c r="T183" t="str">
        <f t="shared" si="18"/>
        <v/>
      </c>
    </row>
    <row r="184" spans="1:20">
      <c r="A184" s="152">
        <f t="shared" si="21"/>
        <v>176</v>
      </c>
      <c r="B184" s="34"/>
      <c r="C184" s="39"/>
      <c r="D184" s="33"/>
      <c r="E184" s="137"/>
      <c r="F184" s="152" t="str">
        <f>IF(ISERROR(VLOOKUP(MATCH($B184,#REF!,1),#REF!,3)),"",VLOOKUP(MATCH($B184,#REF!,1),#REF!,3))</f>
        <v/>
      </c>
      <c r="G184" s="128" t="str">
        <f t="shared" si="20"/>
        <v/>
      </c>
      <c r="H184" s="28"/>
      <c r="I184" s="29"/>
      <c r="J184" s="29"/>
      <c r="K184" s="29"/>
      <c r="L184" s="29"/>
      <c r="M184" s="29"/>
      <c r="O184" s="70" t="str">
        <f t="shared" si="15"/>
        <v/>
      </c>
      <c r="Q184" s="2"/>
      <c r="R184" t="str">
        <f t="shared" si="16"/>
        <v/>
      </c>
      <c r="S184" t="str">
        <f t="shared" si="17"/>
        <v/>
      </c>
      <c r="T184" t="str">
        <f t="shared" si="18"/>
        <v/>
      </c>
    </row>
    <row r="185" spans="1:20">
      <c r="A185" s="152">
        <f t="shared" si="21"/>
        <v>177</v>
      </c>
      <c r="B185" s="34"/>
      <c r="C185" s="39"/>
      <c r="D185" s="33"/>
      <c r="E185" s="137"/>
      <c r="F185" s="152" t="str">
        <f>IF(ISERROR(VLOOKUP(MATCH($B185,#REF!,1),#REF!,3)),"",VLOOKUP(MATCH($B185,#REF!,1),#REF!,3))</f>
        <v/>
      </c>
      <c r="G185" s="128" t="str">
        <f t="shared" si="20"/>
        <v/>
      </c>
      <c r="H185" s="28"/>
      <c r="I185" s="29"/>
      <c r="J185" s="29"/>
      <c r="K185" s="29"/>
      <c r="L185" s="29"/>
      <c r="M185" s="29"/>
      <c r="O185" s="70" t="str">
        <f t="shared" si="15"/>
        <v/>
      </c>
      <c r="Q185" s="2"/>
      <c r="R185" t="str">
        <f t="shared" si="16"/>
        <v/>
      </c>
      <c r="S185" t="str">
        <f t="shared" si="17"/>
        <v/>
      </c>
      <c r="T185" t="str">
        <f t="shared" si="18"/>
        <v/>
      </c>
    </row>
    <row r="186" spans="1:20">
      <c r="A186" s="152">
        <f t="shared" si="21"/>
        <v>178</v>
      </c>
      <c r="B186" s="34"/>
      <c r="C186" s="39"/>
      <c r="D186" s="33"/>
      <c r="E186" s="137"/>
      <c r="F186" s="152" t="str">
        <f>IF(ISERROR(VLOOKUP(MATCH($B186,#REF!,1),#REF!,3)),"",VLOOKUP(MATCH($B186,#REF!,1),#REF!,3))</f>
        <v/>
      </c>
      <c r="G186" s="128" t="str">
        <f t="shared" si="20"/>
        <v/>
      </c>
      <c r="H186" s="28"/>
      <c r="I186" s="29"/>
      <c r="J186" s="29"/>
      <c r="K186" s="29"/>
      <c r="L186" s="29"/>
      <c r="M186" s="29"/>
      <c r="O186" s="70" t="str">
        <f t="shared" si="15"/>
        <v/>
      </c>
      <c r="Q186" s="2"/>
      <c r="R186" t="str">
        <f t="shared" si="16"/>
        <v/>
      </c>
      <c r="S186" t="str">
        <f t="shared" si="17"/>
        <v/>
      </c>
      <c r="T186" t="str">
        <f t="shared" si="18"/>
        <v/>
      </c>
    </row>
    <row r="187" spans="1:20">
      <c r="A187" s="152">
        <f t="shared" si="21"/>
        <v>179</v>
      </c>
      <c r="B187" s="34"/>
      <c r="C187" s="39"/>
      <c r="D187" s="33"/>
      <c r="E187" s="137"/>
      <c r="F187" s="152" t="str">
        <f>IF(ISERROR(VLOOKUP(MATCH($B187,#REF!,1),#REF!,3)),"",VLOOKUP(MATCH($B187,#REF!,1),#REF!,3))</f>
        <v/>
      </c>
      <c r="G187" s="128" t="str">
        <f t="shared" si="20"/>
        <v/>
      </c>
      <c r="H187" s="28"/>
      <c r="I187" s="29"/>
      <c r="J187" s="29"/>
      <c r="K187" s="29"/>
      <c r="L187" s="29"/>
      <c r="M187" s="29"/>
      <c r="O187" s="70" t="str">
        <f t="shared" si="15"/>
        <v/>
      </c>
      <c r="Q187" s="2"/>
      <c r="R187" t="str">
        <f t="shared" si="16"/>
        <v/>
      </c>
      <c r="S187" t="str">
        <f t="shared" si="17"/>
        <v/>
      </c>
      <c r="T187" t="str">
        <f t="shared" si="18"/>
        <v/>
      </c>
    </row>
    <row r="188" spans="1:20">
      <c r="A188" s="153">
        <f t="shared" si="21"/>
        <v>180</v>
      </c>
      <c r="B188" s="41"/>
      <c r="C188" s="42"/>
      <c r="D188" s="43"/>
      <c r="E188" s="140"/>
      <c r="F188" s="155" t="str">
        <f>IF(ISERROR(VLOOKUP(MATCH($B188,#REF!,1),#REF!,3)),"",VLOOKUP(MATCH($B188,#REF!,1),#REF!,3))</f>
        <v/>
      </c>
      <c r="G188" s="129" t="str">
        <f t="shared" si="20"/>
        <v/>
      </c>
      <c r="H188" s="47"/>
      <c r="I188" s="48"/>
      <c r="J188" s="48"/>
      <c r="K188" s="48"/>
      <c r="L188" s="48"/>
      <c r="M188" s="48"/>
      <c r="O188" s="70" t="str">
        <f t="shared" si="15"/>
        <v/>
      </c>
      <c r="Q188" s="2"/>
      <c r="R188" t="str">
        <f t="shared" si="16"/>
        <v/>
      </c>
      <c r="S188" t="str">
        <f t="shared" si="17"/>
        <v/>
      </c>
      <c r="T188" t="str">
        <f t="shared" si="18"/>
        <v/>
      </c>
    </row>
    <row r="189" spans="1:20">
      <c r="A189" s="151">
        <f t="shared" si="21"/>
        <v>181</v>
      </c>
      <c r="B189" s="36"/>
      <c r="C189" s="38"/>
      <c r="D189" s="32"/>
      <c r="E189" s="136"/>
      <c r="F189" s="151" t="str">
        <f>IF(ISERROR(VLOOKUP(MATCH($B189,#REF!,1),#REF!,3)),"",VLOOKUP(MATCH($B189,#REF!,1),#REF!,3))</f>
        <v/>
      </c>
      <c r="G189" s="127" t="str">
        <f t="shared" si="20"/>
        <v/>
      </c>
      <c r="H189" s="26"/>
      <c r="I189" s="27"/>
      <c r="J189" s="27"/>
      <c r="K189" s="27"/>
      <c r="L189" s="27"/>
      <c r="M189" s="27"/>
      <c r="O189" s="70" t="str">
        <f t="shared" si="15"/>
        <v/>
      </c>
      <c r="Q189" s="2"/>
      <c r="R189" t="str">
        <f t="shared" si="16"/>
        <v/>
      </c>
      <c r="S189" t="str">
        <f t="shared" si="17"/>
        <v/>
      </c>
      <c r="T189" t="str">
        <f t="shared" si="18"/>
        <v/>
      </c>
    </row>
    <row r="190" spans="1:20">
      <c r="A190" s="158">
        <f t="shared" si="21"/>
        <v>182</v>
      </c>
      <c r="B190" s="34"/>
      <c r="C190" s="39"/>
      <c r="D190" s="33"/>
      <c r="E190" s="137"/>
      <c r="F190" s="152" t="str">
        <f>IF(ISERROR(VLOOKUP(MATCH($B190,#REF!,1),#REF!,3)),"",VLOOKUP(MATCH($B190,#REF!,1),#REF!,3))</f>
        <v/>
      </c>
      <c r="G190" s="128" t="str">
        <f t="shared" si="20"/>
        <v/>
      </c>
      <c r="H190" s="28"/>
      <c r="I190" s="29"/>
      <c r="J190" s="29"/>
      <c r="K190" s="29"/>
      <c r="L190" s="29"/>
      <c r="M190" s="29"/>
      <c r="O190" s="70" t="str">
        <f t="shared" si="15"/>
        <v/>
      </c>
      <c r="Q190" s="2"/>
      <c r="R190" t="str">
        <f t="shared" si="16"/>
        <v/>
      </c>
      <c r="S190" t="str">
        <f t="shared" si="17"/>
        <v/>
      </c>
      <c r="T190" t="str">
        <f t="shared" si="18"/>
        <v/>
      </c>
    </row>
    <row r="191" spans="1:20">
      <c r="A191" s="152">
        <f t="shared" si="21"/>
        <v>183</v>
      </c>
      <c r="B191" s="34"/>
      <c r="C191" s="39"/>
      <c r="D191" s="33"/>
      <c r="E191" s="137"/>
      <c r="F191" s="152" t="str">
        <f>IF(ISERROR(VLOOKUP(MATCH($B191,#REF!,1),#REF!,3)),"",VLOOKUP(MATCH($B191,#REF!,1),#REF!,3))</f>
        <v/>
      </c>
      <c r="G191" s="128" t="str">
        <f t="shared" si="20"/>
        <v/>
      </c>
      <c r="H191" s="28"/>
      <c r="I191" s="29"/>
      <c r="J191" s="29"/>
      <c r="K191" s="29"/>
      <c r="L191" s="29"/>
      <c r="M191" s="29"/>
      <c r="O191" s="70" t="str">
        <f t="shared" si="15"/>
        <v/>
      </c>
      <c r="Q191" s="2"/>
      <c r="R191" t="str">
        <f t="shared" si="16"/>
        <v/>
      </c>
      <c r="S191" t="str">
        <f t="shared" si="17"/>
        <v/>
      </c>
      <c r="T191" t="str">
        <f t="shared" si="18"/>
        <v/>
      </c>
    </row>
    <row r="192" spans="1:20">
      <c r="A192" s="152">
        <f t="shared" si="21"/>
        <v>184</v>
      </c>
      <c r="B192" s="34"/>
      <c r="C192" s="39"/>
      <c r="D192" s="33"/>
      <c r="E192" s="137"/>
      <c r="F192" s="152" t="str">
        <f>IF(ISERROR(VLOOKUP(MATCH($B192,#REF!,1),#REF!,3)),"",VLOOKUP(MATCH($B192,#REF!,1),#REF!,3))</f>
        <v/>
      </c>
      <c r="G192" s="128" t="str">
        <f t="shared" si="20"/>
        <v/>
      </c>
      <c r="H192" s="28"/>
      <c r="I192" s="29"/>
      <c r="J192" s="29"/>
      <c r="K192" s="29"/>
      <c r="L192" s="29"/>
      <c r="M192" s="29"/>
      <c r="O192" s="70" t="str">
        <f t="shared" si="15"/>
        <v/>
      </c>
      <c r="Q192" s="2"/>
      <c r="R192" t="str">
        <f t="shared" si="16"/>
        <v/>
      </c>
      <c r="S192" t="str">
        <f t="shared" si="17"/>
        <v/>
      </c>
      <c r="T192" t="str">
        <f t="shared" si="18"/>
        <v/>
      </c>
    </row>
    <row r="193" spans="1:20">
      <c r="A193" s="152">
        <f t="shared" si="21"/>
        <v>185</v>
      </c>
      <c r="B193" s="34"/>
      <c r="C193" s="39"/>
      <c r="D193" s="33"/>
      <c r="E193" s="137"/>
      <c r="F193" s="152" t="str">
        <f>IF(ISERROR(VLOOKUP(MATCH($B193,#REF!,1),#REF!,3)),"",VLOOKUP(MATCH($B193,#REF!,1),#REF!,3))</f>
        <v/>
      </c>
      <c r="G193" s="128" t="str">
        <f t="shared" si="20"/>
        <v/>
      </c>
      <c r="H193" s="28"/>
      <c r="I193" s="29"/>
      <c r="J193" s="29"/>
      <c r="K193" s="29"/>
      <c r="L193" s="29"/>
      <c r="M193" s="29"/>
      <c r="O193" s="70" t="str">
        <f t="shared" si="15"/>
        <v/>
      </c>
      <c r="Q193" s="2"/>
      <c r="R193" t="str">
        <f t="shared" si="16"/>
        <v/>
      </c>
      <c r="S193" t="str">
        <f t="shared" si="17"/>
        <v/>
      </c>
      <c r="T193" t="str">
        <f t="shared" si="18"/>
        <v/>
      </c>
    </row>
    <row r="194" spans="1:20">
      <c r="A194" s="152">
        <f t="shared" si="21"/>
        <v>186</v>
      </c>
      <c r="B194" s="34"/>
      <c r="C194" s="39"/>
      <c r="D194" s="33"/>
      <c r="E194" s="137"/>
      <c r="F194" s="152" t="str">
        <f>IF(ISERROR(VLOOKUP(MATCH($B194,#REF!,1),#REF!,3)),"",VLOOKUP(MATCH($B194,#REF!,1),#REF!,3))</f>
        <v/>
      </c>
      <c r="G194" s="128" t="str">
        <f t="shared" si="20"/>
        <v/>
      </c>
      <c r="H194" s="28"/>
      <c r="I194" s="29"/>
      <c r="J194" s="29"/>
      <c r="K194" s="29"/>
      <c r="L194" s="29"/>
      <c r="M194" s="29"/>
      <c r="O194" s="70" t="str">
        <f t="shared" si="15"/>
        <v/>
      </c>
      <c r="Q194" s="2"/>
      <c r="R194" t="str">
        <f t="shared" si="16"/>
        <v/>
      </c>
      <c r="S194" t="str">
        <f t="shared" si="17"/>
        <v/>
      </c>
      <c r="T194" t="str">
        <f t="shared" si="18"/>
        <v/>
      </c>
    </row>
    <row r="195" spans="1:20">
      <c r="A195" s="152">
        <f t="shared" si="21"/>
        <v>187</v>
      </c>
      <c r="B195" s="34"/>
      <c r="C195" s="39"/>
      <c r="D195" s="33"/>
      <c r="E195" s="137"/>
      <c r="F195" s="152" t="str">
        <f>IF(ISERROR(VLOOKUP(MATCH($B195,#REF!,1),#REF!,3)),"",VLOOKUP(MATCH($B195,#REF!,1),#REF!,3))</f>
        <v/>
      </c>
      <c r="G195" s="128" t="str">
        <f t="shared" si="20"/>
        <v/>
      </c>
      <c r="H195" s="28"/>
      <c r="I195" s="29"/>
      <c r="J195" s="29"/>
      <c r="K195" s="29"/>
      <c r="L195" s="29"/>
      <c r="M195" s="29"/>
      <c r="O195" s="70" t="str">
        <f t="shared" si="15"/>
        <v/>
      </c>
      <c r="Q195" s="2"/>
      <c r="R195" t="str">
        <f t="shared" si="16"/>
        <v/>
      </c>
      <c r="S195" t="str">
        <f t="shared" si="17"/>
        <v/>
      </c>
      <c r="T195" t="str">
        <f t="shared" si="18"/>
        <v/>
      </c>
    </row>
    <row r="196" spans="1:20">
      <c r="A196" s="152">
        <f t="shared" si="21"/>
        <v>188</v>
      </c>
      <c r="B196" s="34"/>
      <c r="C196" s="39"/>
      <c r="D196" s="33"/>
      <c r="E196" s="137"/>
      <c r="F196" s="152" t="str">
        <f>IF(ISERROR(VLOOKUP(MATCH($B196,#REF!,1),#REF!,3)),"",VLOOKUP(MATCH($B196,#REF!,1),#REF!,3))</f>
        <v/>
      </c>
      <c r="G196" s="128" t="str">
        <f t="shared" si="20"/>
        <v/>
      </c>
      <c r="H196" s="28"/>
      <c r="I196" s="29"/>
      <c r="J196" s="29"/>
      <c r="K196" s="29"/>
      <c r="L196" s="29"/>
      <c r="M196" s="29"/>
      <c r="O196" s="70" t="str">
        <f t="shared" si="15"/>
        <v/>
      </c>
      <c r="Q196" s="2"/>
      <c r="R196" t="str">
        <f t="shared" si="16"/>
        <v/>
      </c>
      <c r="S196" t="str">
        <f t="shared" si="17"/>
        <v/>
      </c>
      <c r="T196" t="str">
        <f t="shared" si="18"/>
        <v/>
      </c>
    </row>
    <row r="197" spans="1:20">
      <c r="A197" s="152">
        <f t="shared" si="21"/>
        <v>189</v>
      </c>
      <c r="B197" s="34"/>
      <c r="C197" s="39"/>
      <c r="D197" s="33"/>
      <c r="E197" s="137"/>
      <c r="F197" s="152" t="str">
        <f>IF(ISERROR(VLOOKUP(MATCH($B197,#REF!,1),#REF!,3)),"",VLOOKUP(MATCH($B197,#REF!,1),#REF!,3))</f>
        <v/>
      </c>
      <c r="G197" s="128" t="str">
        <f t="shared" si="20"/>
        <v/>
      </c>
      <c r="H197" s="28"/>
      <c r="I197" s="29"/>
      <c r="J197" s="29"/>
      <c r="K197" s="29"/>
      <c r="L197" s="29"/>
      <c r="M197" s="29"/>
      <c r="O197" s="70" t="str">
        <f t="shared" si="15"/>
        <v/>
      </c>
      <c r="Q197" s="2"/>
      <c r="R197" t="str">
        <f t="shared" si="16"/>
        <v/>
      </c>
      <c r="S197" t="str">
        <f t="shared" si="17"/>
        <v/>
      </c>
      <c r="T197" t="str">
        <f t="shared" si="18"/>
        <v/>
      </c>
    </row>
    <row r="198" spans="1:20">
      <c r="A198" s="153">
        <f t="shared" si="21"/>
        <v>190</v>
      </c>
      <c r="B198" s="37"/>
      <c r="C198" s="40"/>
      <c r="D198" s="35"/>
      <c r="E198" s="138"/>
      <c r="F198" s="153" t="str">
        <f>IF(ISERROR(VLOOKUP(MATCH($B198,#REF!,1),#REF!,3)),"",VLOOKUP(MATCH($B198,#REF!,1),#REF!,3))</f>
        <v/>
      </c>
      <c r="G198" s="131" t="str">
        <f t="shared" si="20"/>
        <v/>
      </c>
      <c r="H198" s="51"/>
      <c r="I198" s="52"/>
      <c r="J198" s="52"/>
      <c r="K198" s="52"/>
      <c r="L198" s="52"/>
      <c r="M198" s="52"/>
      <c r="O198" s="70" t="str">
        <f t="shared" si="15"/>
        <v/>
      </c>
      <c r="Q198" s="2"/>
      <c r="R198" t="str">
        <f t="shared" si="16"/>
        <v/>
      </c>
      <c r="S198" t="str">
        <f t="shared" si="17"/>
        <v/>
      </c>
      <c r="T198" t="str">
        <f t="shared" si="18"/>
        <v/>
      </c>
    </row>
    <row r="199" spans="1:20">
      <c r="A199" s="151">
        <f t="shared" si="21"/>
        <v>191</v>
      </c>
      <c r="B199" s="44"/>
      <c r="C199" s="45"/>
      <c r="D199" s="46"/>
      <c r="E199" s="139"/>
      <c r="F199" s="154" t="str">
        <f>IF(ISERROR(VLOOKUP(MATCH($B199,#REF!,1),#REF!,3)),"",VLOOKUP(MATCH($B199,#REF!,1),#REF!,3))</f>
        <v/>
      </c>
      <c r="G199" s="130" t="str">
        <f t="shared" si="20"/>
        <v/>
      </c>
      <c r="H199" s="49"/>
      <c r="I199" s="50"/>
      <c r="J199" s="50"/>
      <c r="K199" s="50"/>
      <c r="L199" s="50"/>
      <c r="M199" s="50"/>
      <c r="O199" s="70" t="str">
        <f t="shared" si="15"/>
        <v/>
      </c>
      <c r="Q199" s="2"/>
      <c r="R199" t="str">
        <f t="shared" si="16"/>
        <v/>
      </c>
      <c r="S199" t="str">
        <f t="shared" si="17"/>
        <v/>
      </c>
      <c r="T199" t="str">
        <f t="shared" si="18"/>
        <v/>
      </c>
    </row>
    <row r="200" spans="1:20">
      <c r="A200" s="158">
        <f t="shared" si="21"/>
        <v>192</v>
      </c>
      <c r="B200" s="34"/>
      <c r="C200" s="39"/>
      <c r="D200" s="33"/>
      <c r="E200" s="137"/>
      <c r="F200" s="152" t="str">
        <f>IF(ISERROR(VLOOKUP(MATCH($B200,#REF!,1),#REF!,3)),"",VLOOKUP(MATCH($B200,#REF!,1),#REF!,3))</f>
        <v/>
      </c>
      <c r="G200" s="128" t="str">
        <f t="shared" si="20"/>
        <v/>
      </c>
      <c r="H200" s="28"/>
      <c r="I200" s="29"/>
      <c r="J200" s="29"/>
      <c r="K200" s="29"/>
      <c r="L200" s="29"/>
      <c r="M200" s="29"/>
      <c r="O200" s="70" t="str">
        <f t="shared" ref="O200:O208" si="22">IF(COUNTIF(H200:M200,"○")=0,"",COUNTIF(H200:M200,"○"))</f>
        <v/>
      </c>
      <c r="Q200" s="2"/>
      <c r="R200" t="str">
        <f t="shared" si="16"/>
        <v/>
      </c>
      <c r="S200" t="str">
        <f t="shared" si="17"/>
        <v/>
      </c>
      <c r="T200" t="str">
        <f t="shared" si="18"/>
        <v/>
      </c>
    </row>
    <row r="201" spans="1:20">
      <c r="A201" s="152">
        <f t="shared" si="21"/>
        <v>193</v>
      </c>
      <c r="B201" s="34"/>
      <c r="C201" s="39"/>
      <c r="D201" s="33"/>
      <c r="E201" s="137"/>
      <c r="F201" s="152" t="str">
        <f>IF(ISERROR(VLOOKUP(MATCH($B201,#REF!,1),#REF!,3)),"",VLOOKUP(MATCH($B201,#REF!,1),#REF!,3))</f>
        <v/>
      </c>
      <c r="G201" s="128" t="str">
        <f t="shared" si="20"/>
        <v/>
      </c>
      <c r="H201" s="28"/>
      <c r="I201" s="29"/>
      <c r="J201" s="29"/>
      <c r="K201" s="29"/>
      <c r="L201" s="29"/>
      <c r="M201" s="29"/>
      <c r="O201" s="70" t="str">
        <f t="shared" si="22"/>
        <v/>
      </c>
      <c r="Q201" s="2"/>
      <c r="R201" t="str">
        <f t="shared" ref="R201:R208" si="23">IF(H201="○","小女走高跳．","")</f>
        <v/>
      </c>
      <c r="S201" t="str">
        <f t="shared" ref="S201:S208" si="24">IF(J201="○","小女走幅跳．","")</f>
        <v/>
      </c>
      <c r="T201" t="str">
        <f t="shared" ref="T201:T208" si="25">IF(L201="○","小女ジャベリック．","")</f>
        <v/>
      </c>
    </row>
    <row r="202" spans="1:20">
      <c r="A202" s="152">
        <f t="shared" ref="A202:A208" si="26">IF(COUNTIF($C$9:$C$208,C202)&gt;=2,$A$221,A201+1)</f>
        <v>194</v>
      </c>
      <c r="B202" s="34"/>
      <c r="C202" s="39"/>
      <c r="D202" s="33"/>
      <c r="E202" s="137"/>
      <c r="F202" s="152" t="str">
        <f>IF(ISERROR(VLOOKUP(MATCH($B202,#REF!,1),#REF!,3)),"",VLOOKUP(MATCH($B202,#REF!,1),#REF!,3))</f>
        <v/>
      </c>
      <c r="G202" s="128" t="str">
        <f t="shared" ref="G202:G208" si="27">T(R202)&amp;T(S202)&amp;T(T202)</f>
        <v/>
      </c>
      <c r="H202" s="28"/>
      <c r="I202" s="29"/>
      <c r="J202" s="29"/>
      <c r="K202" s="29"/>
      <c r="L202" s="29"/>
      <c r="M202" s="29"/>
      <c r="O202" s="70" t="str">
        <f t="shared" si="22"/>
        <v/>
      </c>
      <c r="Q202" s="2"/>
      <c r="R202" t="str">
        <f t="shared" si="23"/>
        <v/>
      </c>
      <c r="S202" t="str">
        <f t="shared" si="24"/>
        <v/>
      </c>
      <c r="T202" t="str">
        <f t="shared" si="25"/>
        <v/>
      </c>
    </row>
    <row r="203" spans="1:20">
      <c r="A203" s="152">
        <f t="shared" si="26"/>
        <v>195</v>
      </c>
      <c r="B203" s="34"/>
      <c r="C203" s="39"/>
      <c r="D203" s="33"/>
      <c r="E203" s="137"/>
      <c r="F203" s="152" t="str">
        <f>IF(ISERROR(VLOOKUP(MATCH($B203,#REF!,1),#REF!,3)),"",VLOOKUP(MATCH($B203,#REF!,1),#REF!,3))</f>
        <v/>
      </c>
      <c r="G203" s="128" t="str">
        <f t="shared" si="27"/>
        <v/>
      </c>
      <c r="H203" s="28"/>
      <c r="I203" s="29"/>
      <c r="J203" s="29"/>
      <c r="K203" s="29"/>
      <c r="L203" s="29"/>
      <c r="M203" s="29"/>
      <c r="O203" s="70" t="str">
        <f t="shared" si="22"/>
        <v/>
      </c>
      <c r="Q203" s="2"/>
      <c r="R203" t="str">
        <f t="shared" si="23"/>
        <v/>
      </c>
      <c r="S203" t="str">
        <f t="shared" si="24"/>
        <v/>
      </c>
      <c r="T203" t="str">
        <f t="shared" si="25"/>
        <v/>
      </c>
    </row>
    <row r="204" spans="1:20">
      <c r="A204" s="152">
        <f t="shared" si="26"/>
        <v>196</v>
      </c>
      <c r="B204" s="34"/>
      <c r="C204" s="39"/>
      <c r="D204" s="33"/>
      <c r="E204" s="137"/>
      <c r="F204" s="152" t="str">
        <f>IF(ISERROR(VLOOKUP(MATCH($B204,#REF!,1),#REF!,3)),"",VLOOKUP(MATCH($B204,#REF!,1),#REF!,3))</f>
        <v/>
      </c>
      <c r="G204" s="128" t="str">
        <f t="shared" si="27"/>
        <v/>
      </c>
      <c r="H204" s="28"/>
      <c r="I204" s="29"/>
      <c r="J204" s="29"/>
      <c r="K204" s="29"/>
      <c r="L204" s="29"/>
      <c r="M204" s="29"/>
      <c r="O204" s="70" t="str">
        <f t="shared" si="22"/>
        <v/>
      </c>
      <c r="Q204" s="2"/>
      <c r="R204" t="str">
        <f t="shared" si="23"/>
        <v/>
      </c>
      <c r="S204" t="str">
        <f t="shared" si="24"/>
        <v/>
      </c>
      <c r="T204" t="str">
        <f t="shared" si="25"/>
        <v/>
      </c>
    </row>
    <row r="205" spans="1:20">
      <c r="A205" s="152">
        <f t="shared" si="26"/>
        <v>197</v>
      </c>
      <c r="B205" s="34"/>
      <c r="C205" s="39"/>
      <c r="D205" s="33"/>
      <c r="E205" s="137"/>
      <c r="F205" s="152" t="str">
        <f>IF(ISERROR(VLOOKUP(MATCH($B205,#REF!,1),#REF!,3)),"",VLOOKUP(MATCH($B205,#REF!,1),#REF!,3))</f>
        <v/>
      </c>
      <c r="G205" s="128" t="str">
        <f t="shared" si="27"/>
        <v/>
      </c>
      <c r="H205" s="28"/>
      <c r="I205" s="29"/>
      <c r="J205" s="29"/>
      <c r="K205" s="29"/>
      <c r="L205" s="29"/>
      <c r="M205" s="29"/>
      <c r="O205" s="70" t="str">
        <f t="shared" si="22"/>
        <v/>
      </c>
      <c r="Q205" s="2"/>
      <c r="R205" t="str">
        <f t="shared" si="23"/>
        <v/>
      </c>
      <c r="S205" t="str">
        <f t="shared" si="24"/>
        <v/>
      </c>
      <c r="T205" t="str">
        <f t="shared" si="25"/>
        <v/>
      </c>
    </row>
    <row r="206" spans="1:20">
      <c r="A206" s="152">
        <f t="shared" si="26"/>
        <v>198</v>
      </c>
      <c r="B206" s="34"/>
      <c r="C206" s="39"/>
      <c r="D206" s="33"/>
      <c r="E206" s="137"/>
      <c r="F206" s="152" t="str">
        <f>IF(ISERROR(VLOOKUP(MATCH($B206,#REF!,1),#REF!,3)),"",VLOOKUP(MATCH($B206,#REF!,1),#REF!,3))</f>
        <v/>
      </c>
      <c r="G206" s="128" t="str">
        <f t="shared" si="27"/>
        <v/>
      </c>
      <c r="H206" s="28"/>
      <c r="I206" s="29"/>
      <c r="J206" s="29"/>
      <c r="K206" s="29"/>
      <c r="L206" s="29"/>
      <c r="M206" s="29"/>
      <c r="O206" s="70" t="str">
        <f t="shared" si="22"/>
        <v/>
      </c>
      <c r="Q206" s="2"/>
      <c r="R206" t="str">
        <f t="shared" si="23"/>
        <v/>
      </c>
      <c r="S206" t="str">
        <f t="shared" si="24"/>
        <v/>
      </c>
      <c r="T206" t="str">
        <f t="shared" si="25"/>
        <v/>
      </c>
    </row>
    <row r="207" spans="1:20">
      <c r="A207" s="152">
        <f t="shared" si="26"/>
        <v>199</v>
      </c>
      <c r="B207" s="34"/>
      <c r="C207" s="39"/>
      <c r="D207" s="33"/>
      <c r="E207" s="137"/>
      <c r="F207" s="152" t="str">
        <f>IF(ISERROR(VLOOKUP(MATCH($B207,#REF!,1),#REF!,3)),"",VLOOKUP(MATCH($B207,#REF!,1),#REF!,3))</f>
        <v/>
      </c>
      <c r="G207" s="128" t="str">
        <f t="shared" si="27"/>
        <v/>
      </c>
      <c r="H207" s="28"/>
      <c r="I207" s="29"/>
      <c r="J207" s="29"/>
      <c r="K207" s="29"/>
      <c r="L207" s="29"/>
      <c r="M207" s="29"/>
      <c r="O207" s="70" t="str">
        <f t="shared" si="22"/>
        <v/>
      </c>
      <c r="Q207" s="2"/>
      <c r="R207" t="str">
        <f t="shared" si="23"/>
        <v/>
      </c>
      <c r="S207" t="str">
        <f t="shared" si="24"/>
        <v/>
      </c>
      <c r="T207" t="str">
        <f t="shared" si="25"/>
        <v/>
      </c>
    </row>
    <row r="208" spans="1:20">
      <c r="A208" s="153">
        <f t="shared" si="26"/>
        <v>200</v>
      </c>
      <c r="B208" s="37"/>
      <c r="C208" s="40"/>
      <c r="D208" s="35"/>
      <c r="E208" s="138"/>
      <c r="F208" s="153" t="str">
        <f>IF(ISERROR(VLOOKUP(MATCH($B208,#REF!,1),#REF!,3)),"",VLOOKUP(MATCH($B208,#REF!,1),#REF!,3))</f>
        <v/>
      </c>
      <c r="G208" s="131" t="str">
        <f t="shared" si="27"/>
        <v/>
      </c>
      <c r="H208" s="28"/>
      <c r="I208" s="29"/>
      <c r="J208" s="29"/>
      <c r="K208" s="29"/>
      <c r="L208" s="29"/>
      <c r="M208" s="29"/>
      <c r="O208" s="70" t="str">
        <f t="shared" si="22"/>
        <v/>
      </c>
      <c r="Q208" s="2"/>
      <c r="R208" t="str">
        <f t="shared" si="23"/>
        <v/>
      </c>
      <c r="S208" t="str">
        <f t="shared" si="24"/>
        <v/>
      </c>
      <c r="T208" t="str">
        <f t="shared" si="25"/>
        <v/>
      </c>
    </row>
    <row r="210" spans="1:15">
      <c r="H210">
        <f>COUNTIF(H9:H208,"○")</f>
        <v>0</v>
      </c>
      <c r="J210">
        <f>COUNTIF(J9:J208,"○")</f>
        <v>0</v>
      </c>
      <c r="L210">
        <f>COUNTIF(L9:L208,"○")</f>
        <v>0</v>
      </c>
      <c r="O210" s="70">
        <f>SUM(O9:O208)</f>
        <v>0</v>
      </c>
    </row>
    <row r="221" spans="1:15">
      <c r="A221" s="17" t="s">
        <v>13</v>
      </c>
    </row>
    <row r="329" spans="1:1">
      <c r="A329" s="3"/>
    </row>
  </sheetData>
  <protectedRanges>
    <protectedRange sqref="H9:M31 H67:M208" name="範囲2"/>
    <protectedRange sqref="B9:E31 B49:E208" name="範囲1"/>
    <protectedRange sqref="B32:E48" name="範囲1_1"/>
    <protectedRange sqref="H32:M66" name="範囲2_1"/>
  </protectedRanges>
  <mergeCells count="4">
    <mergeCell ref="J7:K7"/>
    <mergeCell ref="L7:M7"/>
    <mergeCell ref="B1:G1"/>
    <mergeCell ref="H7:I7"/>
  </mergeCells>
  <phoneticPr fontId="2"/>
  <dataValidations count="1">
    <dataValidation type="list" allowBlank="1" showInputMessage="1" showErrorMessage="1" sqref="L9:L208 J9:J208 H9:H208" xr:uid="{00000000-0002-0000-0200-000000000000}">
      <formula1>$R$7</formula1>
    </dataValidation>
  </dataValidations>
  <printOptions horizontalCentered="1" verticalCentered="1"/>
  <pageMargins left="0.75" right="0.75" top="1" bottom="1" header="0.51200000000000001" footer="0.51200000000000001"/>
  <pageSetup paperSize="9" orientation="portrait" blackAndWhite="1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4"/>
  </sheetPr>
  <dimension ref="A1:X113"/>
  <sheetViews>
    <sheetView tabSelected="1" zoomScale="110" zoomScaleNormal="110" workbookViewId="0">
      <selection activeCell="P60" sqref="P60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4.25" customWidth="1"/>
    <col min="13" max="13" width="9.75" customWidth="1"/>
    <col min="14" max="14" width="1.75" customWidth="1"/>
    <col min="16" max="16" width="8.625" customWidth="1"/>
    <col min="18" max="18" width="12.5" customWidth="1"/>
    <col min="19" max="19" width="3.5" customWidth="1"/>
  </cols>
  <sheetData>
    <row r="1" spans="1:24">
      <c r="D1" s="113" t="s">
        <v>32</v>
      </c>
      <c r="E1" s="57"/>
      <c r="J1" s="58"/>
    </row>
    <row r="2" spans="1:24">
      <c r="D2" s="63"/>
      <c r="E2" s="59"/>
      <c r="K2" s="60"/>
      <c r="L2" t="s">
        <v>16</v>
      </c>
    </row>
    <row r="3" spans="1:24">
      <c r="D3" s="59" t="s">
        <v>17</v>
      </c>
      <c r="E3" s="59"/>
      <c r="X3" s="61" t="s">
        <v>18</v>
      </c>
    </row>
    <row r="4" spans="1:24"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24" ht="13.5" customHeight="1">
      <c r="A5" s="65">
        <v>13.5</v>
      </c>
      <c r="B5" s="66" t="s">
        <v>19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</row>
    <row r="6" spans="1:24" ht="15.75" customHeight="1">
      <c r="A6" s="65">
        <v>15.75</v>
      </c>
      <c r="B6" s="66"/>
      <c r="C6" s="69"/>
      <c r="D6" s="69"/>
      <c r="E6" s="69" t="str">
        <f>"第"&amp;DBCS('必ず入力してください!!'!$L$2)&amp;"回　"&amp;"浜田市陸協記録会　参加申込確認シート　（小学校男子）"</f>
        <v>第１回　浜田市陸協記録会　参加申込確認シート　（小学校男子）</v>
      </c>
      <c r="F6" s="69"/>
      <c r="G6" s="69"/>
      <c r="H6" s="69"/>
      <c r="I6" s="69"/>
      <c r="K6" s="70"/>
      <c r="L6" s="70"/>
      <c r="M6" s="70"/>
      <c r="N6" s="71"/>
    </row>
    <row r="7" spans="1:24" ht="13.5" customHeight="1">
      <c r="A7" s="65">
        <v>13.5</v>
      </c>
      <c r="B7" s="66"/>
      <c r="N7" s="72"/>
    </row>
    <row r="8" spans="1:24">
      <c r="A8" s="65">
        <v>13.5</v>
      </c>
      <c r="B8" s="66"/>
      <c r="C8" t="s">
        <v>20</v>
      </c>
      <c r="D8" s="77"/>
      <c r="N8" s="72"/>
    </row>
    <row r="9" spans="1:24" ht="17.25" customHeight="1">
      <c r="A9" s="65">
        <v>17.25</v>
      </c>
      <c r="B9" s="66"/>
      <c r="F9" s="75"/>
      <c r="G9" s="75"/>
      <c r="I9" s="76" t="s">
        <v>40</v>
      </c>
      <c r="J9" s="270">
        <f>'必ず入力してください!!'!D10</f>
        <v>0</v>
      </c>
      <c r="K9" s="271"/>
      <c r="L9" s="271"/>
      <c r="N9" s="72"/>
    </row>
    <row r="10" spans="1:24" ht="6.75" customHeight="1" thickBot="1">
      <c r="A10" s="65">
        <v>6.75</v>
      </c>
      <c r="B10" s="66"/>
      <c r="D10" s="77"/>
      <c r="N10" s="72"/>
    </row>
    <row r="11" spans="1:24" ht="26.25" customHeight="1">
      <c r="A11" s="65">
        <v>26.25</v>
      </c>
      <c r="B11" s="66"/>
      <c r="C11" s="78" t="s">
        <v>22</v>
      </c>
      <c r="D11" s="276" t="str">
        <f>"〒　"&amp;'必ず入力してください!!'!D9</f>
        <v>〒　</v>
      </c>
      <c r="E11" s="277"/>
      <c r="F11" s="277"/>
      <c r="G11" s="277"/>
      <c r="H11" s="278"/>
      <c r="I11" s="79" t="s">
        <v>23</v>
      </c>
      <c r="J11" s="272" t="str">
        <f>"     "&amp;'必ず入力してください!!'!D8</f>
        <v xml:space="preserve">     </v>
      </c>
      <c r="K11" s="273"/>
      <c r="L11" s="273"/>
      <c r="M11" s="274"/>
      <c r="N11" s="80"/>
    </row>
    <row r="12" spans="1:24" ht="24" customHeight="1">
      <c r="A12" s="65">
        <v>21</v>
      </c>
      <c r="B12" s="66"/>
      <c r="C12" s="279" t="str">
        <f>"   "&amp;'必ず入力してください!!'!F9</f>
        <v xml:space="preserve">   </v>
      </c>
      <c r="D12" s="280"/>
      <c r="E12" s="280"/>
      <c r="F12" s="280"/>
      <c r="G12" s="280"/>
      <c r="H12" s="281"/>
      <c r="I12" s="81" t="s">
        <v>24</v>
      </c>
      <c r="J12" s="275">
        <f>'必ず入力してください!!'!D11</f>
        <v>0</v>
      </c>
      <c r="K12" s="243"/>
      <c r="L12" s="243"/>
      <c r="M12" s="244"/>
      <c r="N12" s="72"/>
    </row>
    <row r="13" spans="1:24" ht="21" customHeight="1">
      <c r="A13" s="65">
        <v>21</v>
      </c>
      <c r="B13" s="66"/>
      <c r="C13" s="249" t="s">
        <v>83</v>
      </c>
      <c r="D13" s="252" t="s">
        <v>3</v>
      </c>
      <c r="E13" s="255" t="s">
        <v>12</v>
      </c>
      <c r="F13" s="252" t="s">
        <v>1</v>
      </c>
      <c r="G13" s="242" t="s">
        <v>25</v>
      </c>
      <c r="H13" s="243"/>
      <c r="I13" s="243"/>
      <c r="J13" s="243"/>
      <c r="K13" s="243"/>
      <c r="L13" s="243"/>
      <c r="M13" s="244"/>
      <c r="N13" s="80"/>
    </row>
    <row r="14" spans="1:24" ht="21" customHeight="1">
      <c r="A14" s="65">
        <v>21</v>
      </c>
      <c r="B14" s="66"/>
      <c r="C14" s="250"/>
      <c r="D14" s="253"/>
      <c r="E14" s="256"/>
      <c r="F14" s="253"/>
      <c r="G14" s="247" t="s">
        <v>26</v>
      </c>
      <c r="H14" s="282" t="s">
        <v>27</v>
      </c>
      <c r="I14" s="283"/>
      <c r="J14" s="283"/>
      <c r="K14" s="283"/>
      <c r="L14" s="283"/>
      <c r="M14" s="284"/>
      <c r="N14" s="82"/>
    </row>
    <row r="15" spans="1:24" ht="27" customHeight="1">
      <c r="A15" s="65">
        <v>27</v>
      </c>
      <c r="B15" s="66"/>
      <c r="C15" s="251"/>
      <c r="D15" s="254"/>
      <c r="E15" s="257"/>
      <c r="F15" s="254"/>
      <c r="G15" s="248"/>
      <c r="H15" s="285"/>
      <c r="I15" s="286"/>
      <c r="J15" s="286"/>
      <c r="K15" s="286"/>
      <c r="L15" s="286"/>
      <c r="M15" s="287"/>
      <c r="N15" s="82"/>
    </row>
    <row r="16" spans="1:24" ht="15" customHeight="1">
      <c r="A16" s="65"/>
      <c r="B16" s="83">
        <v>1</v>
      </c>
      <c r="C16" s="84" t="str">
        <f>IF(INDEX(小男申込!$B$9:$O$108,$B16,1)="","",INDEX(小男申込!$B$9:$O$108,$B16,1))</f>
        <v/>
      </c>
      <c r="D16" s="85" t="str">
        <f>IF(INDEX(小男申込!$B$9:$O$108,$B16,2)="","",INDEX(小男申込!$B$9:$O$108,$B16,2))</f>
        <v/>
      </c>
      <c r="E16" s="86" t="str">
        <f>IF(INDEX(小男申込!$B$9:$O$108,$B16,3)="","",INDEX(小男申込!$B$9:$O$108,$B16,3))</f>
        <v/>
      </c>
      <c r="F16" s="87" t="str">
        <f>IF(INDEX(小男申込!$B$9:$O$108,$B16,4)="","",INDEX(小男申込!$B$9:$O$108,$B16,4))</f>
        <v/>
      </c>
      <c r="G16" s="142" t="str">
        <f>IF(INDEX(小男申込!$B$9:$O$108,$B16,14)="","",INDEX(小男申込!$B$9:$O$108,$B16,14))</f>
        <v/>
      </c>
      <c r="H16" s="288" t="str">
        <f>IF(INDEX(小男申込!$B$9:$O$108,$B16,6)="","",INDEX(小男申込!$B$9:$O$108,$B16,6))</f>
        <v/>
      </c>
      <c r="I16" s="289"/>
      <c r="J16" s="289"/>
      <c r="K16" s="289"/>
      <c r="L16" s="289"/>
      <c r="M16" s="290"/>
      <c r="N16" s="71"/>
    </row>
    <row r="17" spans="2:23" ht="15" customHeight="1">
      <c r="B17" s="83">
        <f t="shared" ref="B17:B55" si="0">B16+1</f>
        <v>2</v>
      </c>
      <c r="C17" s="90" t="str">
        <f>IF(INDEX(小男申込!$B$9:$O$108,$B17,1)="","",INDEX(小男申込!$B$9:$O$108,$B17,1))</f>
        <v/>
      </c>
      <c r="D17" s="91" t="str">
        <f>IF(INDEX(小男申込!$B$9:$O$108,$B17,2)="","",INDEX(小男申込!$B$9:$O$108,$B17,2))</f>
        <v/>
      </c>
      <c r="E17" s="92" t="str">
        <f>IF(INDEX(小男申込!$B$9:$O$108,$B17,3)="","",INDEX(小男申込!$B$9:$O$108,$B17,3))</f>
        <v/>
      </c>
      <c r="F17" s="93" t="str">
        <f>IF(INDEX(小男申込!$B$9:$O$108,$B17,4)="","",INDEX(小男申込!$B$9:$O$108,$B17,4))</f>
        <v/>
      </c>
      <c r="G17" s="134" t="str">
        <f>IF(INDEX(小男申込!$B$9:$O$108,$B17,14)="","",INDEX(小男申込!$B$9:$O$108,$B17,14))</f>
        <v/>
      </c>
      <c r="H17" s="215" t="str">
        <f>IF(INDEX(小男申込!$B$9:$O$108,$B17,6)="","",INDEX(小男申込!$B$9:$O$108,$B17,6))</f>
        <v/>
      </c>
      <c r="I17" s="216"/>
      <c r="J17" s="216"/>
      <c r="K17" s="216"/>
      <c r="L17" s="216"/>
      <c r="M17" s="217"/>
      <c r="N17" s="71"/>
      <c r="R17" s="228"/>
      <c r="S17" s="228"/>
      <c r="T17" s="228"/>
      <c r="W17" s="14" t="e">
        <f>IF(#REF!="",0,1)</f>
        <v>#REF!</v>
      </c>
    </row>
    <row r="18" spans="2:23" ht="15" customHeight="1">
      <c r="B18" s="83">
        <f t="shared" si="0"/>
        <v>3</v>
      </c>
      <c r="C18" s="90" t="str">
        <f>IF(INDEX(小男申込!$B$9:$O$108,$B18,1)="","",INDEX(小男申込!$B$9:$O$108,$B18,1))</f>
        <v/>
      </c>
      <c r="D18" s="91" t="str">
        <f>IF(INDEX(小男申込!$B$9:$O$108,$B18,2)="","",INDEX(小男申込!$B$9:$O$108,$B18,2))</f>
        <v/>
      </c>
      <c r="E18" s="92" t="str">
        <f>IF(INDEX(小男申込!$B$9:$O$108,$B18,3)="","",INDEX(小男申込!$B$9:$O$108,$B18,3))</f>
        <v/>
      </c>
      <c r="F18" s="93" t="str">
        <f>IF(INDEX(小男申込!$B$9:$O$108,$B18,4)="","",INDEX(小男申込!$B$9:$O$108,$B18,4))</f>
        <v/>
      </c>
      <c r="G18" s="134" t="str">
        <f>IF(INDEX(小男申込!$B$9:$O$108,$B18,14)="","",INDEX(小男申込!$B$9:$O$108,$B18,14))</f>
        <v/>
      </c>
      <c r="H18" s="215" t="str">
        <f>IF(INDEX(小男申込!$B$9:$O$108,$B18,6)="","",INDEX(小男申込!$B$9:$O$108,$B18,6))</f>
        <v/>
      </c>
      <c r="I18" s="216"/>
      <c r="J18" s="216"/>
      <c r="K18" s="216"/>
      <c r="L18" s="216"/>
      <c r="M18" s="217"/>
      <c r="N18" s="71"/>
      <c r="P18" s="70"/>
      <c r="Q18" s="96"/>
      <c r="R18" s="70"/>
      <c r="S18" s="70"/>
      <c r="T18" s="70"/>
      <c r="U18" s="70"/>
    </row>
    <row r="19" spans="2:23" ht="15" customHeight="1">
      <c r="B19" s="83">
        <f t="shared" si="0"/>
        <v>4</v>
      </c>
      <c r="C19" s="90" t="str">
        <f>IF(INDEX(小男申込!$B$9:$O$108,$B19,1)="","",INDEX(小男申込!$B$9:$O$108,$B19,1))</f>
        <v/>
      </c>
      <c r="D19" s="91" t="str">
        <f>IF(INDEX(小男申込!$B$9:$O$108,$B19,2)="","",INDEX(小男申込!$B$9:$O$108,$B19,2))</f>
        <v/>
      </c>
      <c r="E19" s="92" t="str">
        <f>IF(INDEX(小男申込!$B$9:$O$108,$B19,3)="","",INDEX(小男申込!$B$9:$O$108,$B19,3))</f>
        <v/>
      </c>
      <c r="F19" s="93" t="str">
        <f>IF(INDEX(小男申込!$B$9:$O$108,$B19,4)="","",INDEX(小男申込!$B$9:$O$108,$B19,4))</f>
        <v/>
      </c>
      <c r="G19" s="134" t="str">
        <f>IF(INDEX(小男申込!$B$9:$O$108,$B19,14)="","",INDEX(小男申込!$B$9:$O$108,$B19,14))</f>
        <v/>
      </c>
      <c r="H19" s="215" t="str">
        <f>IF(INDEX(小男申込!$B$9:$O$108,$B19,6)="","",INDEX(小男申込!$B$9:$O$108,$B19,6))</f>
        <v/>
      </c>
      <c r="I19" s="216"/>
      <c r="J19" s="216"/>
      <c r="K19" s="216"/>
      <c r="L19" s="216"/>
      <c r="M19" s="217"/>
      <c r="N19" s="71"/>
      <c r="S19" s="70"/>
      <c r="T19" s="227"/>
      <c r="U19" s="76"/>
      <c r="W19" s="14" t="e">
        <f>IF(#REF!="",0,1)</f>
        <v>#REF!</v>
      </c>
    </row>
    <row r="20" spans="2:23" ht="15" customHeight="1">
      <c r="B20" s="83">
        <f t="shared" si="0"/>
        <v>5</v>
      </c>
      <c r="C20" s="90" t="str">
        <f>IF(INDEX(小男申込!$B$9:$O$108,$B20,1)="","",INDEX(小男申込!$B$9:$O$108,$B20,1))</f>
        <v/>
      </c>
      <c r="D20" s="91" t="str">
        <f>IF(INDEX(小男申込!$B$9:$O$108,$B20,2)="","",INDEX(小男申込!$B$9:$O$108,$B20,2))</f>
        <v/>
      </c>
      <c r="E20" s="92" t="str">
        <f>IF(INDEX(小男申込!$B$9:$O$108,$B20,3)="","",INDEX(小男申込!$B$9:$O$108,$B20,3))</f>
        <v/>
      </c>
      <c r="F20" s="93" t="str">
        <f>IF(INDEX(小男申込!$B$9:$O$108,$B20,4)="","",INDEX(小男申込!$B$9:$O$108,$B20,4))</f>
        <v/>
      </c>
      <c r="G20" s="134" t="str">
        <f>IF(INDEX(小男申込!$B$9:$O$108,$B20,14)="","",INDEX(小男申込!$B$9:$O$108,$B20,14))</f>
        <v/>
      </c>
      <c r="H20" s="215" t="str">
        <f>IF(INDEX(小男申込!$B$9:$O$108,$B20,6)="","",INDEX(小男申込!$B$9:$O$108,$B20,6))</f>
        <v/>
      </c>
      <c r="I20" s="216"/>
      <c r="J20" s="216"/>
      <c r="K20" s="216"/>
      <c r="L20" s="216"/>
      <c r="M20" s="217"/>
      <c r="N20" s="71"/>
      <c r="S20" s="70"/>
      <c r="T20" s="227"/>
      <c r="U20" s="76"/>
    </row>
    <row r="21" spans="2:23" ht="15" customHeight="1">
      <c r="B21" s="83">
        <f t="shared" si="0"/>
        <v>6</v>
      </c>
      <c r="C21" s="90" t="str">
        <f>IF(INDEX(小男申込!$B$9:$O$108,$B21,1)="","",INDEX(小男申込!$B$9:$O$108,$B21,1))</f>
        <v/>
      </c>
      <c r="D21" s="91" t="str">
        <f>IF(INDEX(小男申込!$B$9:$O$108,$B21,2)="","",INDEX(小男申込!$B$9:$O$108,$B21,2))</f>
        <v/>
      </c>
      <c r="E21" s="92" t="str">
        <f>IF(INDEX(小男申込!$B$9:$O$108,$B21,3)="","",INDEX(小男申込!$B$9:$O$108,$B21,3))</f>
        <v/>
      </c>
      <c r="F21" s="93" t="str">
        <f>IF(INDEX(小男申込!$B$9:$O$108,$B21,4)="","",INDEX(小男申込!$B$9:$O$108,$B21,4))</f>
        <v/>
      </c>
      <c r="G21" s="94" t="str">
        <f>IF(INDEX(小男申込!$B$9:$O$108,$B21,14)="","",INDEX(小男申込!$B$9:$O$108,$B21,14))</f>
        <v/>
      </c>
      <c r="H21" s="215" t="str">
        <f>IF(INDEX(小男申込!$B$9:$O$108,$B21,6)="","",INDEX(小男申込!$B$9:$O$108,$B21,6))</f>
        <v/>
      </c>
      <c r="I21" s="216"/>
      <c r="J21" s="216"/>
      <c r="K21" s="216"/>
      <c r="L21" s="216"/>
      <c r="M21" s="217"/>
      <c r="N21" s="71"/>
      <c r="S21" s="70"/>
      <c r="T21" s="227"/>
      <c r="U21" s="76"/>
    </row>
    <row r="22" spans="2:23" ht="15" customHeight="1">
      <c r="B22" s="83">
        <f t="shared" si="0"/>
        <v>7</v>
      </c>
      <c r="C22" s="90" t="str">
        <f>IF(INDEX(小男申込!$B$9:$O$108,$B22,1)="","",INDEX(小男申込!$B$9:$O$108,$B22,1))</f>
        <v/>
      </c>
      <c r="D22" s="91" t="str">
        <f>IF(INDEX(小男申込!$B$9:$O$108,$B22,2)="","",INDEX(小男申込!$B$9:$O$108,$B22,2))</f>
        <v/>
      </c>
      <c r="E22" s="92" t="str">
        <f>IF(INDEX(小男申込!$B$9:$O$108,$B22,3)="","",INDEX(小男申込!$B$9:$O$108,$B22,3))</f>
        <v/>
      </c>
      <c r="F22" s="93" t="str">
        <f>IF(INDEX(小男申込!$B$9:$O$108,$B22,4)="","",INDEX(小男申込!$B$9:$O$108,$B22,4))</f>
        <v/>
      </c>
      <c r="G22" s="94" t="str">
        <f>IF(INDEX(小男申込!$B$9:$O$108,$B22,14)="","",INDEX(小男申込!$B$9:$O$108,$B22,14))</f>
        <v/>
      </c>
      <c r="H22" s="215" t="str">
        <f>IF(INDEX(小男申込!$B$9:$O$108,$B22,6)="","",INDEX(小男申込!$B$9:$O$108,$B22,6))</f>
        <v/>
      </c>
      <c r="I22" s="216"/>
      <c r="J22" s="216"/>
      <c r="K22" s="216"/>
      <c r="L22" s="216"/>
      <c r="M22" s="217"/>
      <c r="N22" s="71"/>
      <c r="S22" s="70"/>
      <c r="T22" s="227"/>
      <c r="U22" s="76"/>
    </row>
    <row r="23" spans="2:23" ht="15" customHeight="1">
      <c r="B23" s="83">
        <f t="shared" si="0"/>
        <v>8</v>
      </c>
      <c r="C23" s="90" t="str">
        <f>IF(INDEX(小男申込!$B$9:$O$108,$B23,1)="","",INDEX(小男申込!$B$9:$O$108,$B23,1))</f>
        <v/>
      </c>
      <c r="D23" s="91" t="str">
        <f>IF(INDEX(小男申込!$B$9:$O$108,$B23,2)="","",INDEX(小男申込!$B$9:$O$108,$B23,2))</f>
        <v/>
      </c>
      <c r="E23" s="92" t="str">
        <f>IF(INDEX(小男申込!$B$9:$O$108,$B23,3)="","",INDEX(小男申込!$B$9:$O$108,$B23,3))</f>
        <v/>
      </c>
      <c r="F23" s="93" t="str">
        <f>IF(INDEX(小男申込!$B$9:$O$108,$B23,4)="","",INDEX(小男申込!$B$9:$O$108,$B23,4))</f>
        <v/>
      </c>
      <c r="G23" s="94" t="str">
        <f>IF(INDEX(小男申込!$B$9:$O$108,$B23,14)="","",INDEX(小男申込!$B$9:$O$108,$B23,14))</f>
        <v/>
      </c>
      <c r="H23" s="215" t="str">
        <f>IF(INDEX(小男申込!$B$9:$O$108,$B23,6)="","",INDEX(小男申込!$B$9:$O$108,$B23,6))</f>
        <v/>
      </c>
      <c r="I23" s="216"/>
      <c r="J23" s="216"/>
      <c r="K23" s="216"/>
      <c r="L23" s="216"/>
      <c r="M23" s="217"/>
      <c r="N23" s="71"/>
      <c r="S23" s="70"/>
      <c r="T23" s="227"/>
      <c r="U23" s="76"/>
    </row>
    <row r="24" spans="2:23" ht="15" customHeight="1">
      <c r="B24" s="83">
        <f t="shared" si="0"/>
        <v>9</v>
      </c>
      <c r="C24" s="90" t="str">
        <f>IF(INDEX(小男申込!$B$9:$O$108,$B24,1)="","",INDEX(小男申込!$B$9:$O$108,$B24,1))</f>
        <v/>
      </c>
      <c r="D24" s="91" t="str">
        <f>IF(INDEX(小男申込!$B$9:$O$108,$B24,2)="","",INDEX(小男申込!$B$9:$O$108,$B24,2))</f>
        <v/>
      </c>
      <c r="E24" s="92" t="str">
        <f>IF(INDEX(小男申込!$B$9:$O$108,$B24,3)="","",INDEX(小男申込!$B$9:$O$108,$B24,3))</f>
        <v/>
      </c>
      <c r="F24" s="93" t="str">
        <f>IF(INDEX(小男申込!$B$9:$O$108,$B24,4)="","",INDEX(小男申込!$B$9:$O$108,$B24,4))</f>
        <v/>
      </c>
      <c r="G24" s="94" t="str">
        <f>IF(INDEX(小男申込!$B$9:$O$108,$B24,14)="","",INDEX(小男申込!$B$9:$O$108,$B24,14))</f>
        <v/>
      </c>
      <c r="H24" s="215" t="str">
        <f>IF(INDEX(小男申込!$B$9:$O$108,$B24,6)="","",INDEX(小男申込!$B$9:$O$108,$B24,6))</f>
        <v/>
      </c>
      <c r="I24" s="216"/>
      <c r="J24" s="216"/>
      <c r="K24" s="216"/>
      <c r="L24" s="216"/>
      <c r="M24" s="217"/>
      <c r="N24" s="71"/>
      <c r="S24" s="70"/>
      <c r="T24" s="227"/>
      <c r="U24" s="76"/>
    </row>
    <row r="25" spans="2:23" ht="15" customHeight="1">
      <c r="B25" s="83">
        <f t="shared" si="0"/>
        <v>10</v>
      </c>
      <c r="C25" s="97" t="str">
        <f>IF(INDEX(小男申込!$B$9:$O$108,$B25,1)="","",INDEX(小男申込!$B$9:$O$108,$B25,1))</f>
        <v/>
      </c>
      <c r="D25" s="98" t="str">
        <f>IF(INDEX(小男申込!$B$9:$O$108,$B25,2)="","",INDEX(小男申込!$B$9:$O$108,$B25,2))</f>
        <v/>
      </c>
      <c r="E25" s="99" t="str">
        <f>IF(INDEX(小男申込!$B$9:$O$108,$B25,3)="","",INDEX(小男申込!$B$9:$O$108,$B25,3))</f>
        <v/>
      </c>
      <c r="F25" s="100" t="str">
        <f>IF(INDEX(小男申込!$B$9:$O$108,$B25,4)="","",INDEX(小男申込!$B$9:$O$108,$B25,4))</f>
        <v/>
      </c>
      <c r="G25" s="101" t="str">
        <f>IF(INDEX(小男申込!$B$9:$O$108,$B25,14)="","",INDEX(小男申込!$B$9:$O$108,$B25,14))</f>
        <v/>
      </c>
      <c r="H25" s="221" t="str">
        <f>IF(INDEX(小男申込!$B$9:$O$108,$B25,6)="","",INDEX(小男申込!$B$9:$O$108,$B25,6))</f>
        <v/>
      </c>
      <c r="I25" s="222"/>
      <c r="J25" s="222"/>
      <c r="K25" s="222"/>
      <c r="L25" s="222"/>
      <c r="M25" s="223"/>
      <c r="N25" s="71"/>
    </row>
    <row r="26" spans="2:23" ht="15" customHeight="1">
      <c r="B26" s="83">
        <f t="shared" si="0"/>
        <v>11</v>
      </c>
      <c r="C26" s="84" t="str">
        <f>IF(INDEX(小男申込!$B$9:$O$108,$B26,1)="","",INDEX(小男申込!$B$9:$O$108,$B26,1))</f>
        <v/>
      </c>
      <c r="D26" s="85" t="str">
        <f>IF(INDEX(小男申込!$B$9:$O$108,$B26,2)="","",INDEX(小男申込!$B$9:$O$108,$B26,2))</f>
        <v/>
      </c>
      <c r="E26" s="86" t="str">
        <f>IF(INDEX(小男申込!$B$9:$O$108,$B26,3)="","",INDEX(小男申込!$B$9:$O$108,$B26,3))</f>
        <v/>
      </c>
      <c r="F26" s="87" t="str">
        <f>IF(INDEX(小男申込!$B$9:$O$108,$B26,4)="","",INDEX(小男申込!$B$9:$O$108,$B26,4))</f>
        <v/>
      </c>
      <c r="G26" s="88" t="str">
        <f>IF(INDEX(小男申込!$B$9:$O$108,$B26,14)="","",INDEX(小男申込!$B$9:$O$108,$B26,14))</f>
        <v/>
      </c>
      <c r="H26" s="224" t="str">
        <f>IF(INDEX(小男申込!$B$9:$O$108,$B26,6)="","",INDEX(小男申込!$B$9:$O$108,$B26,6))</f>
        <v/>
      </c>
      <c r="I26" s="225"/>
      <c r="J26" s="225"/>
      <c r="K26" s="225"/>
      <c r="L26" s="225"/>
      <c r="M26" s="226"/>
      <c r="N26" s="71"/>
    </row>
    <row r="27" spans="2:23" ht="15" customHeight="1">
      <c r="B27" s="83">
        <f t="shared" si="0"/>
        <v>12</v>
      </c>
      <c r="C27" s="90" t="str">
        <f>IF(INDEX(小男申込!$B$9:$O$108,$B27,1)="","",INDEX(小男申込!$B$9:$O$108,$B27,1))</f>
        <v/>
      </c>
      <c r="D27" s="91" t="str">
        <f>IF(INDEX(小男申込!$B$9:$O$108,$B27,2)="","",INDEX(小男申込!$B$9:$O$108,$B27,2))</f>
        <v/>
      </c>
      <c r="E27" s="92" t="str">
        <f>IF(INDEX(小男申込!$B$9:$O$108,$B27,3)="","",INDEX(小男申込!$B$9:$O$108,$B27,3))</f>
        <v/>
      </c>
      <c r="F27" s="93" t="str">
        <f>IF(INDEX(小男申込!$B$9:$O$108,$B27,4)="","",INDEX(小男申込!$B$9:$O$108,$B27,4))</f>
        <v/>
      </c>
      <c r="G27" s="94" t="str">
        <f>IF(INDEX(小男申込!$B$9:$O$108,$B27,14)="","",INDEX(小男申込!$B$9:$O$108,$B27,14))</f>
        <v/>
      </c>
      <c r="H27" s="215" t="str">
        <f>IF(INDEX(小男申込!$B$9:$O$108,$B27,6)="","",INDEX(小男申込!$B$9:$O$108,$B27,6))</f>
        <v/>
      </c>
      <c r="I27" s="216"/>
      <c r="J27" s="216"/>
      <c r="K27" s="216"/>
      <c r="L27" s="216"/>
      <c r="M27" s="217"/>
      <c r="N27" s="71"/>
    </row>
    <row r="28" spans="2:23" ht="15" customHeight="1">
      <c r="B28" s="83">
        <f t="shared" si="0"/>
        <v>13</v>
      </c>
      <c r="C28" s="90" t="str">
        <f>IF(INDEX(小男申込!$B$9:$O$108,$B28,1)="","",INDEX(小男申込!$B$9:$O$108,$B28,1))</f>
        <v/>
      </c>
      <c r="D28" s="91" t="str">
        <f>IF(INDEX(小男申込!$B$9:$O$108,$B28,2)="","",INDEX(小男申込!$B$9:$O$108,$B28,2))</f>
        <v/>
      </c>
      <c r="E28" s="92" t="str">
        <f>IF(INDEX(小男申込!$B$9:$O$108,$B28,3)="","",INDEX(小男申込!$B$9:$O$108,$B28,3))</f>
        <v/>
      </c>
      <c r="F28" s="93" t="str">
        <f>IF(INDEX(小男申込!$B$9:$O$108,$B28,4)="","",INDEX(小男申込!$B$9:$O$108,$B28,4))</f>
        <v/>
      </c>
      <c r="G28" s="94" t="str">
        <f>IF(INDEX(小男申込!$B$9:$O$108,$B28,14)="","",INDEX(小男申込!$B$9:$O$108,$B28,14))</f>
        <v/>
      </c>
      <c r="H28" s="215" t="str">
        <f>IF(INDEX(小男申込!$B$9:$O$108,$B28,6)="","",INDEX(小男申込!$B$9:$O$108,$B28,6))</f>
        <v/>
      </c>
      <c r="I28" s="216"/>
      <c r="J28" s="216"/>
      <c r="K28" s="216"/>
      <c r="L28" s="216"/>
      <c r="M28" s="217"/>
      <c r="N28" s="71"/>
      <c r="R28" s="228"/>
      <c r="S28" s="228"/>
      <c r="T28" s="228"/>
      <c r="W28" s="14" t="e">
        <f>IF(#REF!="",0,1)</f>
        <v>#REF!</v>
      </c>
    </row>
    <row r="29" spans="2:23" ht="15" customHeight="1">
      <c r="B29" s="83">
        <f t="shared" si="0"/>
        <v>14</v>
      </c>
      <c r="C29" s="90" t="str">
        <f>IF(INDEX(小男申込!$B$9:$O$108,$B29,1)="","",INDEX(小男申込!$B$9:$O$108,$B29,1))</f>
        <v/>
      </c>
      <c r="D29" s="91" t="str">
        <f>IF(INDEX(小男申込!$B$9:$O$108,$B29,2)="","",INDEX(小男申込!$B$9:$O$108,$B29,2))</f>
        <v/>
      </c>
      <c r="E29" s="92" t="str">
        <f>IF(INDEX(小男申込!$B$9:$O$108,$B29,3)="","",INDEX(小男申込!$B$9:$O$108,$B29,3))</f>
        <v/>
      </c>
      <c r="F29" s="93" t="str">
        <f>IF(INDEX(小男申込!$B$9:$O$108,$B29,4)="","",INDEX(小男申込!$B$9:$O$108,$B29,4))</f>
        <v/>
      </c>
      <c r="G29" s="94" t="str">
        <f>IF(INDEX(小男申込!$B$9:$O$108,$B29,14)="","",INDEX(小男申込!$B$9:$O$108,$B29,14))</f>
        <v/>
      </c>
      <c r="H29" s="215" t="str">
        <f>IF(INDEX(小男申込!$B$9:$O$108,$B29,6)="","",INDEX(小男申込!$B$9:$O$108,$B29,6))</f>
        <v/>
      </c>
      <c r="I29" s="216"/>
      <c r="J29" s="216"/>
      <c r="K29" s="216"/>
      <c r="L29" s="216"/>
      <c r="M29" s="217"/>
      <c r="N29" s="71"/>
      <c r="P29" s="70"/>
      <c r="Q29" s="96"/>
      <c r="R29" s="70"/>
      <c r="S29" s="70"/>
      <c r="T29" s="70"/>
      <c r="U29" s="70"/>
    </row>
    <row r="30" spans="2:23" ht="15" customHeight="1">
      <c r="B30" s="83">
        <f t="shared" si="0"/>
        <v>15</v>
      </c>
      <c r="C30" s="90" t="str">
        <f>IF(INDEX(小男申込!$B$9:$O$108,$B30,1)="","",INDEX(小男申込!$B$9:$O$108,$B30,1))</f>
        <v/>
      </c>
      <c r="D30" s="91" t="str">
        <f>IF(INDEX(小男申込!$B$9:$O$108,$B30,2)="","",INDEX(小男申込!$B$9:$O$108,$B30,2))</f>
        <v/>
      </c>
      <c r="E30" s="92" t="str">
        <f>IF(INDEX(小男申込!$B$9:$O$108,$B30,3)="","",INDEX(小男申込!$B$9:$O$108,$B30,3))</f>
        <v/>
      </c>
      <c r="F30" s="93" t="str">
        <f>IF(INDEX(小男申込!$B$9:$O$108,$B30,4)="","",INDEX(小男申込!$B$9:$O$108,$B30,4))</f>
        <v/>
      </c>
      <c r="G30" s="94" t="str">
        <f>IF(INDEX(小男申込!$B$9:$O$108,$B30,14)="","",INDEX(小男申込!$B$9:$O$108,$B30,14))</f>
        <v/>
      </c>
      <c r="H30" s="215" t="str">
        <f>IF(INDEX(小男申込!$B$9:$O$108,$B30,6)="","",INDEX(小男申込!$B$9:$O$108,$B30,6))</f>
        <v/>
      </c>
      <c r="I30" s="216"/>
      <c r="J30" s="216"/>
      <c r="K30" s="216"/>
      <c r="L30" s="216"/>
      <c r="M30" s="217"/>
      <c r="N30" s="71"/>
      <c r="S30" s="70"/>
      <c r="T30" s="227"/>
      <c r="U30" s="76"/>
      <c r="W30" s="14" t="e">
        <f>IF(#REF!="",0,1)</f>
        <v>#REF!</v>
      </c>
    </row>
    <row r="31" spans="2:23" ht="15" customHeight="1">
      <c r="B31" s="83">
        <f t="shared" si="0"/>
        <v>16</v>
      </c>
      <c r="C31" s="90" t="str">
        <f>IF(INDEX(小男申込!$B$9:$O$108,$B31,1)="","",INDEX(小男申込!$B$9:$O$108,$B31,1))</f>
        <v/>
      </c>
      <c r="D31" s="91" t="str">
        <f>IF(INDEX(小男申込!$B$9:$O$108,$B31,2)="","",INDEX(小男申込!$B$9:$O$108,$B31,2))</f>
        <v/>
      </c>
      <c r="E31" s="92" t="str">
        <f>IF(INDEX(小男申込!$B$9:$O$108,$B31,3)="","",INDEX(小男申込!$B$9:$O$108,$B31,3))</f>
        <v/>
      </c>
      <c r="F31" s="93" t="str">
        <f>IF(INDEX(小男申込!$B$9:$O$108,$B31,4)="","",INDEX(小男申込!$B$9:$O$108,$B31,4))</f>
        <v/>
      </c>
      <c r="G31" s="94" t="str">
        <f>IF(INDEX(小男申込!$B$9:$O$108,$B31,14)="","",INDEX(小男申込!$B$9:$O$108,$B31,14))</f>
        <v/>
      </c>
      <c r="H31" s="215" t="str">
        <f>IF(INDEX(小男申込!$B$9:$O$108,$B31,6)="","",INDEX(小男申込!$B$9:$O$108,$B31,6))</f>
        <v/>
      </c>
      <c r="I31" s="216"/>
      <c r="J31" s="216"/>
      <c r="K31" s="216"/>
      <c r="L31" s="216"/>
      <c r="M31" s="217"/>
      <c r="N31" s="71"/>
      <c r="S31" s="70"/>
      <c r="T31" s="227"/>
      <c r="U31" s="76"/>
    </row>
    <row r="32" spans="2:23" ht="15" customHeight="1">
      <c r="B32" s="83">
        <f t="shared" si="0"/>
        <v>17</v>
      </c>
      <c r="C32" s="90" t="str">
        <f>IF(INDEX(小男申込!$B$9:$O$108,$B32,1)="","",INDEX(小男申込!$B$9:$O$108,$B32,1))</f>
        <v/>
      </c>
      <c r="D32" s="91" t="str">
        <f>IF(INDEX(小男申込!$B$9:$O$108,$B32,2)="","",INDEX(小男申込!$B$9:$O$108,$B32,2))</f>
        <v/>
      </c>
      <c r="E32" s="92" t="str">
        <f>IF(INDEX(小男申込!$B$9:$O$108,$B32,3)="","",INDEX(小男申込!$B$9:$O$108,$B32,3))</f>
        <v/>
      </c>
      <c r="F32" s="93" t="str">
        <f>IF(INDEX(小男申込!$B$9:$O$108,$B32,4)="","",INDEX(小男申込!$B$9:$O$108,$B32,4))</f>
        <v/>
      </c>
      <c r="G32" s="94" t="str">
        <f>IF(INDEX(小男申込!$B$9:$O$108,$B32,14)="","",INDEX(小男申込!$B$9:$O$108,$B32,14))</f>
        <v/>
      </c>
      <c r="H32" s="215" t="str">
        <f>IF(INDEX(小男申込!$B$9:$O$108,$B32,6)="","",INDEX(小男申込!$B$9:$O$108,$B32,6))</f>
        <v/>
      </c>
      <c r="I32" s="216"/>
      <c r="J32" s="216"/>
      <c r="K32" s="216"/>
      <c r="L32" s="216"/>
      <c r="M32" s="217"/>
      <c r="N32" s="71"/>
      <c r="S32" s="70"/>
      <c r="T32" s="227"/>
      <c r="U32" s="76"/>
    </row>
    <row r="33" spans="2:23" ht="15" customHeight="1">
      <c r="B33" s="83">
        <f t="shared" si="0"/>
        <v>18</v>
      </c>
      <c r="C33" s="90" t="str">
        <f>IF(INDEX(小男申込!$B$9:$O$108,$B33,1)="","",INDEX(小男申込!$B$9:$O$108,$B33,1))</f>
        <v/>
      </c>
      <c r="D33" s="91" t="str">
        <f>IF(INDEX(小男申込!$B$9:$O$108,$B33,2)="","",INDEX(小男申込!$B$9:$O$108,$B33,2))</f>
        <v/>
      </c>
      <c r="E33" s="92" t="str">
        <f>IF(INDEX(小男申込!$B$9:$O$108,$B33,3)="","",INDEX(小男申込!$B$9:$O$108,$B33,3))</f>
        <v/>
      </c>
      <c r="F33" s="93" t="str">
        <f>IF(INDEX(小男申込!$B$9:$O$108,$B33,4)="","",INDEX(小男申込!$B$9:$O$108,$B33,4))</f>
        <v/>
      </c>
      <c r="G33" s="94" t="str">
        <f>IF(INDEX(小男申込!$B$9:$O$108,$B33,14)="","",INDEX(小男申込!$B$9:$O$108,$B33,14))</f>
        <v/>
      </c>
      <c r="H33" s="215" t="str">
        <f>IF(INDEX(小男申込!$B$9:$O$108,$B33,6)="","",INDEX(小男申込!$B$9:$O$108,$B33,6))</f>
        <v/>
      </c>
      <c r="I33" s="216"/>
      <c r="J33" s="216"/>
      <c r="K33" s="216"/>
      <c r="L33" s="216"/>
      <c r="M33" s="217"/>
      <c r="N33" s="71"/>
      <c r="S33" s="70"/>
      <c r="T33" s="227"/>
      <c r="U33" s="76"/>
    </row>
    <row r="34" spans="2:23" ht="15" customHeight="1">
      <c r="B34" s="83">
        <f t="shared" si="0"/>
        <v>19</v>
      </c>
      <c r="C34" s="90" t="str">
        <f>IF(INDEX(小男申込!$B$9:$O$108,$B34,1)="","",INDEX(小男申込!$B$9:$O$108,$B34,1))</f>
        <v/>
      </c>
      <c r="D34" s="91" t="str">
        <f>IF(INDEX(小男申込!$B$9:$O$108,$B34,2)="","",INDEX(小男申込!$B$9:$O$108,$B34,2))</f>
        <v/>
      </c>
      <c r="E34" s="92" t="str">
        <f>IF(INDEX(小男申込!$B$9:$O$108,$B34,3)="","",INDEX(小男申込!$B$9:$O$108,$B34,3))</f>
        <v/>
      </c>
      <c r="F34" s="93" t="str">
        <f>IF(INDEX(小男申込!$B$9:$O$108,$B34,4)="","",INDEX(小男申込!$B$9:$O$108,$B34,4))</f>
        <v/>
      </c>
      <c r="G34" s="94" t="str">
        <f>IF(INDEX(小男申込!$B$9:$O$108,$B34,14)="","",INDEX(小男申込!$B$9:$O$108,$B34,14))</f>
        <v/>
      </c>
      <c r="H34" s="215" t="str">
        <f>IF(INDEX(小男申込!$B$9:$O$108,$B34,6)="","",INDEX(小男申込!$B$9:$O$108,$B34,6))</f>
        <v/>
      </c>
      <c r="I34" s="216"/>
      <c r="J34" s="216"/>
      <c r="K34" s="216"/>
      <c r="L34" s="216"/>
      <c r="M34" s="217"/>
      <c r="N34" s="71"/>
      <c r="S34" s="70"/>
      <c r="T34" s="227"/>
      <c r="U34" s="76"/>
    </row>
    <row r="35" spans="2:23" ht="15" customHeight="1">
      <c r="B35" s="83">
        <f t="shared" si="0"/>
        <v>20</v>
      </c>
      <c r="C35" s="97" t="str">
        <f>IF(INDEX(小男申込!$B$9:$O$108,$B35,1)="","",INDEX(小男申込!$B$9:$O$108,$B35,1))</f>
        <v/>
      </c>
      <c r="D35" s="98" t="str">
        <f>IF(INDEX(小男申込!$B$9:$O$108,$B35,2)="","",INDEX(小男申込!$B$9:$O$108,$B35,2))</f>
        <v/>
      </c>
      <c r="E35" s="99" t="str">
        <f>IF(INDEX(小男申込!$B$9:$O$108,$B35,3)="","",INDEX(小男申込!$B$9:$O$108,$B35,3))</f>
        <v/>
      </c>
      <c r="F35" s="100" t="str">
        <f>IF(INDEX(小男申込!$B$9:$O$108,$B35,4)="","",INDEX(小男申込!$B$9:$O$108,$B35,4))</f>
        <v/>
      </c>
      <c r="G35" s="101" t="str">
        <f>IF(INDEX(小男申込!$B$9:$O$108,$B35,14)="","",INDEX(小男申込!$B$9:$O$108,$B35,14))</f>
        <v/>
      </c>
      <c r="H35" s="221" t="str">
        <f>IF(INDEX(小男申込!$B$9:$O$108,$B35,6)="","",INDEX(小男申込!$B$9:$O$108,$B35,6))</f>
        <v/>
      </c>
      <c r="I35" s="222"/>
      <c r="J35" s="222"/>
      <c r="K35" s="222"/>
      <c r="L35" s="222"/>
      <c r="M35" s="223"/>
      <c r="N35" s="71"/>
      <c r="S35" s="70"/>
      <c r="T35" s="227"/>
      <c r="U35" s="76"/>
    </row>
    <row r="36" spans="2:23" ht="15" customHeight="1">
      <c r="B36" s="83">
        <f t="shared" si="0"/>
        <v>21</v>
      </c>
      <c r="C36" s="84" t="str">
        <f>IF(INDEX(小男申込!$B$9:$O$108,$B36,1)="","",INDEX(小男申込!$B$9:$O$108,$B36,1))</f>
        <v/>
      </c>
      <c r="D36" s="85" t="str">
        <f>IF(INDEX(小男申込!$B$9:$O$108,$B36,2)="","",INDEX(小男申込!$B$9:$O$108,$B36,2))</f>
        <v/>
      </c>
      <c r="E36" s="86" t="str">
        <f>IF(INDEX(小男申込!$B$9:$O$108,$B36,3)="","",INDEX(小男申込!$B$9:$O$108,$B36,3))</f>
        <v/>
      </c>
      <c r="F36" s="87" t="str">
        <f>IF(INDEX(小男申込!$B$9:$O$108,$B36,4)="","",INDEX(小男申込!$B$9:$O$108,$B36,4))</f>
        <v/>
      </c>
      <c r="G36" s="88" t="str">
        <f>IF(INDEX(小男申込!$B$9:$O$108,$B36,14)="","",INDEX(小男申込!$B$9:$O$108,$B36,14))</f>
        <v/>
      </c>
      <c r="H36" s="224" t="str">
        <f>IF(INDEX(小男申込!$B$9:$O$108,$B36,6)="","",INDEX(小男申込!$B$9:$O$108,$B36,6))</f>
        <v/>
      </c>
      <c r="I36" s="225"/>
      <c r="J36" s="225"/>
      <c r="K36" s="225"/>
      <c r="L36" s="225"/>
      <c r="M36" s="226"/>
      <c r="N36" s="71"/>
    </row>
    <row r="37" spans="2:23" ht="15" customHeight="1">
      <c r="B37" s="83">
        <f t="shared" si="0"/>
        <v>22</v>
      </c>
      <c r="C37" s="90" t="str">
        <f>IF(INDEX(小男申込!$B$9:$O$108,$B37,1)="","",INDEX(小男申込!$B$9:$O$108,$B37,1))</f>
        <v/>
      </c>
      <c r="D37" s="91" t="str">
        <f>IF(INDEX(小男申込!$B$9:$O$108,$B37,2)="","",INDEX(小男申込!$B$9:$O$108,$B37,2))</f>
        <v/>
      </c>
      <c r="E37" s="92" t="str">
        <f>IF(INDEX(小男申込!$B$9:$O$108,$B37,3)="","",INDEX(小男申込!$B$9:$O$108,$B37,3))</f>
        <v/>
      </c>
      <c r="F37" s="93" t="str">
        <f>IF(INDEX(小男申込!$B$9:$O$108,$B37,4)="","",INDEX(小男申込!$B$9:$O$108,$B37,4))</f>
        <v/>
      </c>
      <c r="G37" s="94" t="str">
        <f>IF(INDEX(小男申込!$B$9:$O$108,$B37,14)="","",INDEX(小男申込!$B$9:$O$108,$B37,14))</f>
        <v/>
      </c>
      <c r="H37" s="215" t="str">
        <f>IF(INDEX(小男申込!$B$9:$O$108,$B37,6)="","",INDEX(小男申込!$B$9:$O$108,$B37,6))</f>
        <v/>
      </c>
      <c r="I37" s="216"/>
      <c r="J37" s="216"/>
      <c r="K37" s="216"/>
      <c r="L37" s="216"/>
      <c r="M37" s="217"/>
      <c r="N37" s="71"/>
    </row>
    <row r="38" spans="2:23" ht="15" customHeight="1">
      <c r="B38" s="83">
        <f t="shared" si="0"/>
        <v>23</v>
      </c>
      <c r="C38" s="90" t="str">
        <f>IF(INDEX(小男申込!$B$9:$O$108,$B38,1)="","",INDEX(小男申込!$B$9:$O$108,$B38,1))</f>
        <v/>
      </c>
      <c r="D38" s="91" t="str">
        <f>IF(INDEX(小男申込!$B$9:$O$108,$B38,2)="","",INDEX(小男申込!$B$9:$O$108,$B38,2))</f>
        <v/>
      </c>
      <c r="E38" s="92" t="str">
        <f>IF(INDEX(小男申込!$B$9:$O$108,$B38,3)="","",INDEX(小男申込!$B$9:$O$108,$B38,3))</f>
        <v/>
      </c>
      <c r="F38" s="93" t="str">
        <f>IF(INDEX(小男申込!$B$9:$O$108,$B38,4)="","",INDEX(小男申込!$B$9:$O$108,$B38,4))</f>
        <v/>
      </c>
      <c r="G38" s="94" t="str">
        <f>IF(INDEX(小男申込!$B$9:$O$108,$B38,14)="","",INDEX(小男申込!$B$9:$O$108,$B38,14))</f>
        <v/>
      </c>
      <c r="H38" s="215" t="str">
        <f>IF(INDEX(小男申込!$B$9:$O$108,$B38,6)="","",INDEX(小男申込!$B$9:$O$108,$B38,6))</f>
        <v/>
      </c>
      <c r="I38" s="216"/>
      <c r="J38" s="216"/>
      <c r="K38" s="216"/>
      <c r="L38" s="216"/>
      <c r="M38" s="217"/>
      <c r="N38" s="71"/>
    </row>
    <row r="39" spans="2:23" ht="15" customHeight="1">
      <c r="B39" s="83">
        <f t="shared" si="0"/>
        <v>24</v>
      </c>
      <c r="C39" s="90" t="str">
        <f>IF(INDEX(小男申込!$B$9:$O$108,$B39,1)="","",INDEX(小男申込!$B$9:$O$108,$B39,1))</f>
        <v/>
      </c>
      <c r="D39" s="91" t="str">
        <f>IF(INDEX(小男申込!$B$9:$O$108,$B39,2)="","",INDEX(小男申込!$B$9:$O$108,$B39,2))</f>
        <v/>
      </c>
      <c r="E39" s="92" t="str">
        <f>IF(INDEX(小男申込!$B$9:$O$108,$B39,3)="","",INDEX(小男申込!$B$9:$O$108,$B39,3))</f>
        <v/>
      </c>
      <c r="F39" s="93" t="str">
        <f>IF(INDEX(小男申込!$B$9:$O$108,$B39,4)="","",INDEX(小男申込!$B$9:$O$108,$B39,4))</f>
        <v/>
      </c>
      <c r="G39" s="94" t="str">
        <f>IF(INDEX(小男申込!$B$9:$O$108,$B39,14)="","",INDEX(小男申込!$B$9:$O$108,$B39,14))</f>
        <v/>
      </c>
      <c r="H39" s="215" t="str">
        <f>IF(INDEX(小男申込!$B$9:$O$108,$B39,6)="","",INDEX(小男申込!$B$9:$O$108,$B39,6))</f>
        <v/>
      </c>
      <c r="I39" s="216"/>
      <c r="J39" s="216"/>
      <c r="K39" s="216"/>
      <c r="L39" s="216"/>
      <c r="M39" s="217"/>
      <c r="N39" s="71"/>
      <c r="R39" s="228"/>
      <c r="S39" s="228"/>
      <c r="T39" s="228"/>
      <c r="W39" s="14" t="e">
        <f>IF(#REF!="",0,1)</f>
        <v>#REF!</v>
      </c>
    </row>
    <row r="40" spans="2:23" ht="15" customHeight="1">
      <c r="B40" s="83">
        <f t="shared" si="0"/>
        <v>25</v>
      </c>
      <c r="C40" s="90" t="str">
        <f>IF(INDEX(小男申込!$B$9:$O$108,$B40,1)="","",INDEX(小男申込!$B$9:$O$108,$B40,1))</f>
        <v/>
      </c>
      <c r="D40" s="91" t="str">
        <f>IF(INDEX(小男申込!$B$9:$O$108,$B40,2)="","",INDEX(小男申込!$B$9:$O$108,$B40,2))</f>
        <v/>
      </c>
      <c r="E40" s="92" t="str">
        <f>IF(INDEX(小男申込!$B$9:$O$108,$B40,3)="","",INDEX(小男申込!$B$9:$O$108,$B40,3))</f>
        <v/>
      </c>
      <c r="F40" s="93" t="str">
        <f>IF(INDEX(小男申込!$B$9:$O$108,$B40,4)="","",INDEX(小男申込!$B$9:$O$108,$B40,4))</f>
        <v/>
      </c>
      <c r="G40" s="94" t="str">
        <f>IF(INDEX(小男申込!$B$9:$O$108,$B40,14)="","",INDEX(小男申込!$B$9:$O$108,$B40,14))</f>
        <v/>
      </c>
      <c r="H40" s="215" t="str">
        <f>IF(INDEX(小男申込!$B$9:$O$108,$B40,6)="","",INDEX(小男申込!$B$9:$O$108,$B40,6))</f>
        <v/>
      </c>
      <c r="I40" s="216"/>
      <c r="J40" s="216"/>
      <c r="K40" s="216"/>
      <c r="L40" s="216"/>
      <c r="M40" s="217"/>
      <c r="N40" s="71"/>
      <c r="P40" s="70"/>
      <c r="Q40" s="96"/>
      <c r="R40" s="70"/>
      <c r="S40" s="70"/>
      <c r="T40" s="70"/>
      <c r="U40" s="70"/>
    </row>
    <row r="41" spans="2:23" ht="15" customHeight="1">
      <c r="B41" s="83">
        <f t="shared" si="0"/>
        <v>26</v>
      </c>
      <c r="C41" s="90" t="str">
        <f>IF(INDEX(小男申込!$B$9:$O$108,$B41,1)="","",INDEX(小男申込!$B$9:$O$108,$B41,1))</f>
        <v/>
      </c>
      <c r="D41" s="91" t="str">
        <f>IF(INDEX(小男申込!$B$9:$O$108,$B41,2)="","",INDEX(小男申込!$B$9:$O$108,$B41,2))</f>
        <v/>
      </c>
      <c r="E41" s="92" t="str">
        <f>IF(INDEX(小男申込!$B$9:$O$108,$B41,3)="","",INDEX(小男申込!$B$9:$O$108,$B41,3))</f>
        <v/>
      </c>
      <c r="F41" s="93" t="str">
        <f>IF(INDEX(小男申込!$B$9:$O$108,$B41,4)="","",INDEX(小男申込!$B$9:$O$108,$B41,4))</f>
        <v/>
      </c>
      <c r="G41" s="94" t="str">
        <f>IF(INDEX(小男申込!$B$9:$O$108,$B41,14)="","",INDEX(小男申込!$B$9:$O$108,$B41,14))</f>
        <v/>
      </c>
      <c r="H41" s="215" t="str">
        <f>IF(INDEX(小男申込!$B$9:$O$108,$B41,6)="","",INDEX(小男申込!$B$9:$O$108,$B41,6))</f>
        <v/>
      </c>
      <c r="I41" s="216"/>
      <c r="J41" s="216"/>
      <c r="K41" s="216"/>
      <c r="L41" s="216"/>
      <c r="M41" s="217"/>
      <c r="N41" s="71"/>
      <c r="S41" s="70"/>
      <c r="T41" s="227"/>
      <c r="U41" s="76"/>
      <c r="W41" s="14" t="e">
        <f>IF(#REF!="",0,1)</f>
        <v>#REF!</v>
      </c>
    </row>
    <row r="42" spans="2:23" ht="15" customHeight="1">
      <c r="B42" s="83">
        <f t="shared" si="0"/>
        <v>27</v>
      </c>
      <c r="C42" s="90" t="str">
        <f>IF(INDEX(小男申込!$B$9:$O$108,$B42,1)="","",INDEX(小男申込!$B$9:$O$108,$B42,1))</f>
        <v/>
      </c>
      <c r="D42" s="91" t="str">
        <f>IF(INDEX(小男申込!$B$9:$O$108,$B42,2)="","",INDEX(小男申込!$B$9:$O$108,$B42,2))</f>
        <v/>
      </c>
      <c r="E42" s="92" t="str">
        <f>IF(INDEX(小男申込!$B$9:$O$108,$B42,3)="","",INDEX(小男申込!$B$9:$O$108,$B42,3))</f>
        <v/>
      </c>
      <c r="F42" s="93" t="str">
        <f>IF(INDEX(小男申込!$B$9:$O$108,$B42,4)="","",INDEX(小男申込!$B$9:$O$108,$B42,4))</f>
        <v/>
      </c>
      <c r="G42" s="94" t="str">
        <f>IF(INDEX(小男申込!$B$9:$O$108,$B42,14)="","",INDEX(小男申込!$B$9:$O$108,$B42,14))</f>
        <v/>
      </c>
      <c r="H42" s="215" t="str">
        <f>IF(INDEX(小男申込!$B$9:$O$108,$B42,6)="","",INDEX(小男申込!$B$9:$O$108,$B42,6))</f>
        <v/>
      </c>
      <c r="I42" s="216"/>
      <c r="J42" s="216"/>
      <c r="K42" s="216"/>
      <c r="L42" s="216"/>
      <c r="M42" s="217"/>
      <c r="N42" s="71"/>
      <c r="S42" s="70"/>
      <c r="T42" s="227"/>
      <c r="U42" s="76"/>
    </row>
    <row r="43" spans="2:23" ht="15" customHeight="1">
      <c r="B43" s="83">
        <f t="shared" si="0"/>
        <v>28</v>
      </c>
      <c r="C43" s="90" t="str">
        <f>IF(INDEX(小男申込!$B$9:$O$108,$B43,1)="","",INDEX(小男申込!$B$9:$O$108,$B43,1))</f>
        <v/>
      </c>
      <c r="D43" s="91" t="str">
        <f>IF(INDEX(小男申込!$B$9:$O$108,$B43,2)="","",INDEX(小男申込!$B$9:$O$108,$B43,2))</f>
        <v/>
      </c>
      <c r="E43" s="92" t="str">
        <f>IF(INDEX(小男申込!$B$9:$O$108,$B43,3)="","",INDEX(小男申込!$B$9:$O$108,$B43,3))</f>
        <v/>
      </c>
      <c r="F43" s="93" t="str">
        <f>IF(INDEX(小男申込!$B$9:$O$108,$B43,4)="","",INDEX(小男申込!$B$9:$O$108,$B43,4))</f>
        <v/>
      </c>
      <c r="G43" s="94" t="str">
        <f>IF(INDEX(小男申込!$B$9:$O$108,$B43,14)="","",INDEX(小男申込!$B$9:$O$108,$B43,14))</f>
        <v/>
      </c>
      <c r="H43" s="215" t="str">
        <f>IF(INDEX(小男申込!$B$9:$O$108,$B43,6)="","",INDEX(小男申込!$B$9:$O$108,$B43,6))</f>
        <v/>
      </c>
      <c r="I43" s="216"/>
      <c r="J43" s="216"/>
      <c r="K43" s="216"/>
      <c r="L43" s="216"/>
      <c r="M43" s="217"/>
      <c r="N43" s="71"/>
      <c r="S43" s="70"/>
      <c r="T43" s="227"/>
      <c r="U43" s="76"/>
    </row>
    <row r="44" spans="2:23" ht="15" customHeight="1">
      <c r="B44" s="83">
        <f t="shared" si="0"/>
        <v>29</v>
      </c>
      <c r="C44" s="90" t="str">
        <f>IF(INDEX(小男申込!$B$9:$O$108,$B44,1)="","",INDEX(小男申込!$B$9:$O$108,$B44,1))</f>
        <v/>
      </c>
      <c r="D44" s="91" t="str">
        <f>IF(INDEX(小男申込!$B$9:$O$108,$B44,2)="","",INDEX(小男申込!$B$9:$O$108,$B44,2))</f>
        <v/>
      </c>
      <c r="E44" s="92" t="str">
        <f>IF(INDEX(小男申込!$B$9:$O$108,$B44,3)="","",INDEX(小男申込!$B$9:$O$108,$B44,3))</f>
        <v/>
      </c>
      <c r="F44" s="93" t="str">
        <f>IF(INDEX(小男申込!$B$9:$O$108,$B44,4)="","",INDEX(小男申込!$B$9:$O$108,$B44,4))</f>
        <v/>
      </c>
      <c r="G44" s="94" t="str">
        <f>IF(INDEX(小男申込!$B$9:$O$108,$B44,14)="","",INDEX(小男申込!$B$9:$O$108,$B44,14))</f>
        <v/>
      </c>
      <c r="H44" s="215" t="str">
        <f>IF(INDEX(小男申込!$B$9:$O$108,$B44,6)="","",INDEX(小男申込!$B$9:$O$108,$B44,6))</f>
        <v/>
      </c>
      <c r="I44" s="216"/>
      <c r="J44" s="216"/>
      <c r="K44" s="216"/>
      <c r="L44" s="216"/>
      <c r="M44" s="217"/>
      <c r="N44" s="71"/>
      <c r="S44" s="70"/>
      <c r="T44" s="227"/>
      <c r="U44" s="76"/>
    </row>
    <row r="45" spans="2:23" ht="15" customHeight="1">
      <c r="B45" s="83">
        <f t="shared" si="0"/>
        <v>30</v>
      </c>
      <c r="C45" s="97" t="str">
        <f>IF(INDEX(小男申込!$B$9:$O$108,$B45,1)="","",INDEX(小男申込!$B$9:$O$108,$B45,1))</f>
        <v/>
      </c>
      <c r="D45" s="98" t="str">
        <f>IF(INDEX(小男申込!$B$9:$O$108,$B45,2)="","",INDEX(小男申込!$B$9:$O$108,$B45,2))</f>
        <v/>
      </c>
      <c r="E45" s="99" t="str">
        <f>IF(INDEX(小男申込!$B$9:$O$108,$B45,3)="","",INDEX(小男申込!$B$9:$O$108,$B45,3))</f>
        <v/>
      </c>
      <c r="F45" s="100" t="str">
        <f>IF(INDEX(小男申込!$B$9:$O$108,$B45,4)="","",INDEX(小男申込!$B$9:$O$108,$B45,4))</f>
        <v/>
      </c>
      <c r="G45" s="101" t="str">
        <f>IF(INDEX(小男申込!$B$9:$O$108,$B45,14)="","",INDEX(小男申込!$B$9:$O$108,$B45,14))</f>
        <v/>
      </c>
      <c r="H45" s="221" t="str">
        <f>IF(INDEX(小男申込!$B$9:$O$108,$B45,6)="","",INDEX(小男申込!$B$9:$O$108,$B45,6))</f>
        <v/>
      </c>
      <c r="I45" s="222"/>
      <c r="J45" s="222"/>
      <c r="K45" s="222"/>
      <c r="L45" s="222"/>
      <c r="M45" s="223"/>
      <c r="N45" s="71"/>
      <c r="S45" s="70"/>
      <c r="T45" s="227"/>
      <c r="U45" s="76"/>
    </row>
    <row r="46" spans="2:23" ht="15" customHeight="1">
      <c r="B46" s="83">
        <f t="shared" si="0"/>
        <v>31</v>
      </c>
      <c r="C46" s="84" t="str">
        <f>IF(INDEX(小男申込!$B$9:$O$108,$B46,1)="","",INDEX(小男申込!$B$9:$O$108,$B46,1))</f>
        <v/>
      </c>
      <c r="D46" s="85" t="str">
        <f>IF(INDEX(小男申込!$B$9:$O$108,$B46,2)="","",INDEX(小男申込!$B$9:$O$108,$B46,2))</f>
        <v/>
      </c>
      <c r="E46" s="86" t="str">
        <f>IF(INDEX(小男申込!$B$9:$O$108,$B46,3)="","",INDEX(小男申込!$B$9:$O$108,$B46,3))</f>
        <v/>
      </c>
      <c r="F46" s="87" t="str">
        <f>IF(INDEX(小男申込!$B$9:$O$108,$B46,4)="","",INDEX(小男申込!$B$9:$O$108,$B46,4))</f>
        <v/>
      </c>
      <c r="G46" s="88" t="str">
        <f>IF(INDEX(小男申込!$B$9:$O$108,$B46,14)="","",INDEX(小男申込!$B$9:$O$108,$B46,14))</f>
        <v/>
      </c>
      <c r="H46" s="224" t="str">
        <f>IF(INDEX(小男申込!$B$9:$O$108,$B46,6)="","",INDEX(小男申込!$B$9:$O$108,$B46,6))</f>
        <v/>
      </c>
      <c r="I46" s="225"/>
      <c r="J46" s="225"/>
      <c r="K46" s="225"/>
      <c r="L46" s="225"/>
      <c r="M46" s="226"/>
      <c r="N46" s="71"/>
      <c r="S46" s="70"/>
      <c r="T46" s="227"/>
      <c r="U46" s="76"/>
    </row>
    <row r="47" spans="2:23" ht="15" customHeight="1">
      <c r="B47" s="83">
        <f t="shared" si="0"/>
        <v>32</v>
      </c>
      <c r="C47" s="90" t="str">
        <f>IF(INDEX(小男申込!$B$9:$O$108,$B47,1)="","",INDEX(小男申込!$B$9:$O$108,$B47,1))</f>
        <v/>
      </c>
      <c r="D47" s="91" t="str">
        <f>IF(INDEX(小男申込!$B$9:$O$108,$B47,2)="","",INDEX(小男申込!$B$9:$O$108,$B47,2))</f>
        <v/>
      </c>
      <c r="E47" s="92" t="str">
        <f>IF(INDEX(小男申込!$B$9:$O$108,$B47,3)="","",INDEX(小男申込!$B$9:$O$108,$B47,3))</f>
        <v/>
      </c>
      <c r="F47" s="93" t="str">
        <f>IF(INDEX(小男申込!$B$9:$O$108,$B47,4)="","",INDEX(小男申込!$B$9:$O$108,$B47,4))</f>
        <v/>
      </c>
      <c r="G47" s="94" t="str">
        <f>IF(INDEX(小男申込!$B$9:$O$108,$B47,14)="","",INDEX(小男申込!$B$9:$O$108,$B47,14))</f>
        <v/>
      </c>
      <c r="H47" s="215" t="str">
        <f>IF(INDEX(小男申込!$B$9:$O$108,$B47,6)="","",INDEX(小男申込!$B$9:$O$108,$B47,6))</f>
        <v/>
      </c>
      <c r="I47" s="216"/>
      <c r="J47" s="216"/>
      <c r="K47" s="216"/>
      <c r="L47" s="216"/>
      <c r="M47" s="217"/>
      <c r="N47" s="71"/>
    </row>
    <row r="48" spans="2:23" ht="15" customHeight="1">
      <c r="B48" s="83">
        <f t="shared" si="0"/>
        <v>33</v>
      </c>
      <c r="C48" s="90" t="str">
        <f>IF(INDEX(小男申込!$B$9:$O$108,$B48,1)="","",INDEX(小男申込!$B$9:$O$108,$B48,1))</f>
        <v/>
      </c>
      <c r="D48" s="91" t="str">
        <f>IF(INDEX(小男申込!$B$9:$O$108,$B48,2)="","",INDEX(小男申込!$B$9:$O$108,$B48,2))</f>
        <v/>
      </c>
      <c r="E48" s="92" t="str">
        <f>IF(INDEX(小男申込!$B$9:$O$108,$B48,3)="","",INDEX(小男申込!$B$9:$O$108,$B48,3))</f>
        <v/>
      </c>
      <c r="F48" s="93" t="str">
        <f>IF(INDEX(小男申込!$B$9:$O$108,$B48,4)="","",INDEX(小男申込!$B$9:$O$108,$B48,4))</f>
        <v/>
      </c>
      <c r="G48" s="94" t="str">
        <f>IF(INDEX(小男申込!$B$9:$O$108,$B48,14)="","",INDEX(小男申込!$B$9:$O$108,$B48,14))</f>
        <v/>
      </c>
      <c r="H48" s="215" t="str">
        <f>IF(INDEX(小男申込!$B$9:$O$108,$B48,6)="","",INDEX(小男申込!$B$9:$O$108,$B48,6))</f>
        <v/>
      </c>
      <c r="I48" s="216"/>
      <c r="J48" s="216"/>
      <c r="K48" s="216"/>
      <c r="L48" s="216"/>
      <c r="M48" s="217"/>
      <c r="N48" s="71"/>
    </row>
    <row r="49" spans="1:23" ht="15" customHeight="1">
      <c r="B49" s="83">
        <f t="shared" si="0"/>
        <v>34</v>
      </c>
      <c r="C49" s="90" t="str">
        <f>IF(INDEX(小男申込!$B$9:$O$108,$B49,1)="","",INDEX(小男申込!$B$9:$O$108,$B49,1))</f>
        <v/>
      </c>
      <c r="D49" s="91" t="str">
        <f>IF(INDEX(小男申込!$B$9:$O$108,$B49,2)="","",INDEX(小男申込!$B$9:$O$108,$B49,2))</f>
        <v/>
      </c>
      <c r="E49" s="92" t="str">
        <f>IF(INDEX(小男申込!$B$9:$O$108,$B49,3)="","",INDEX(小男申込!$B$9:$O$108,$B49,3))</f>
        <v/>
      </c>
      <c r="F49" s="93" t="str">
        <f>IF(INDEX(小男申込!$B$9:$O$108,$B49,4)="","",INDEX(小男申込!$B$9:$O$108,$B49,4))</f>
        <v/>
      </c>
      <c r="G49" s="94" t="str">
        <f>IF(INDEX(小男申込!$B$9:$O$108,$B49,14)="","",INDEX(小男申込!$B$9:$O$108,$B49,14))</f>
        <v/>
      </c>
      <c r="H49" s="215" t="str">
        <f>IF(INDEX(小男申込!$B$9:$O$108,$B49,6)="","",INDEX(小男申込!$B$9:$O$108,$B49,6))</f>
        <v/>
      </c>
      <c r="I49" s="216"/>
      <c r="J49" s="216"/>
      <c r="K49" s="216"/>
      <c r="L49" s="216"/>
      <c r="M49" s="217"/>
      <c r="N49" s="71"/>
    </row>
    <row r="50" spans="1:23" ht="15" customHeight="1">
      <c r="B50" s="83">
        <f t="shared" si="0"/>
        <v>35</v>
      </c>
      <c r="C50" s="90" t="str">
        <f>IF(INDEX(小男申込!$B$9:$O$108,$B50,1)="","",INDEX(小男申込!$B$9:$O$108,$B50,1))</f>
        <v/>
      </c>
      <c r="D50" s="91" t="str">
        <f>IF(INDEX(小男申込!$B$9:$O$108,$B50,2)="","",INDEX(小男申込!$B$9:$O$108,$B50,2))</f>
        <v/>
      </c>
      <c r="E50" s="92" t="str">
        <f>IF(INDEX(小男申込!$B$9:$O$108,$B50,3)="","",INDEX(小男申込!$B$9:$O$108,$B50,3))</f>
        <v/>
      </c>
      <c r="F50" s="93" t="str">
        <f>IF(INDEX(小男申込!$B$9:$O$108,$B50,4)="","",INDEX(小男申込!$B$9:$O$108,$B50,4))</f>
        <v/>
      </c>
      <c r="G50" s="94" t="str">
        <f>IF(INDEX(小男申込!$B$9:$O$108,$B50,14)="","",INDEX(小男申込!$B$9:$O$108,$B50,14))</f>
        <v/>
      </c>
      <c r="H50" s="215" t="str">
        <f>IF(INDEX(小男申込!$B$9:$O$108,$B50,6)="","",INDEX(小男申込!$B$9:$O$108,$B50,6))</f>
        <v/>
      </c>
      <c r="I50" s="216"/>
      <c r="J50" s="216"/>
      <c r="K50" s="216"/>
      <c r="L50" s="216"/>
      <c r="M50" s="217"/>
      <c r="N50" s="71"/>
    </row>
    <row r="51" spans="1:23" ht="15" customHeight="1">
      <c r="B51" s="83">
        <f t="shared" si="0"/>
        <v>36</v>
      </c>
      <c r="C51" s="90" t="str">
        <f>IF(INDEX(小男申込!$B$9:$O$108,$B51,1)="","",INDEX(小男申込!$B$9:$O$108,$B51,1))</f>
        <v/>
      </c>
      <c r="D51" s="91" t="str">
        <f>IF(INDEX(小男申込!$B$9:$O$108,$B51,2)="","",INDEX(小男申込!$B$9:$O$108,$B51,2))</f>
        <v/>
      </c>
      <c r="E51" s="92" t="str">
        <f>IF(INDEX(小男申込!$B$9:$O$108,$B51,3)="","",INDEX(小男申込!$B$9:$O$108,$B51,3))</f>
        <v/>
      </c>
      <c r="F51" s="93" t="str">
        <f>IF(INDEX(小男申込!$B$9:$O$108,$B51,4)="","",INDEX(小男申込!$B$9:$O$108,$B51,4))</f>
        <v/>
      </c>
      <c r="G51" s="94" t="str">
        <f>IF(INDEX(小男申込!$B$9:$O$108,$B51,14)="","",INDEX(小男申込!$B$9:$O$108,$B51,14))</f>
        <v/>
      </c>
      <c r="H51" s="215" t="str">
        <f>IF(INDEX(小男申込!$B$9:$O$108,$B51,6)="","",INDEX(小男申込!$B$9:$O$108,$B51,6))</f>
        <v/>
      </c>
      <c r="I51" s="216"/>
      <c r="J51" s="216"/>
      <c r="K51" s="216"/>
      <c r="L51" s="216"/>
      <c r="M51" s="217"/>
      <c r="N51" s="71"/>
    </row>
    <row r="52" spans="1:23" ht="15" customHeight="1">
      <c r="B52" s="83">
        <f t="shared" si="0"/>
        <v>37</v>
      </c>
      <c r="C52" s="90" t="str">
        <f>IF(INDEX(小男申込!$B$9:$O$108,$B52,1)="","",INDEX(小男申込!$B$9:$O$108,$B52,1))</f>
        <v/>
      </c>
      <c r="D52" s="91" t="str">
        <f>IF(INDEX(小男申込!$B$9:$O$108,$B52,2)="","",INDEX(小男申込!$B$9:$O$108,$B52,2))</f>
        <v/>
      </c>
      <c r="E52" s="92" t="str">
        <f>IF(INDEX(小男申込!$B$9:$O$108,$B52,3)="","",INDEX(小男申込!$B$9:$O$108,$B52,3))</f>
        <v/>
      </c>
      <c r="F52" s="93" t="str">
        <f>IF(INDEX(小男申込!$B$9:$O$108,$B52,4)="","",INDEX(小男申込!$B$9:$O$108,$B52,4))</f>
        <v/>
      </c>
      <c r="G52" s="94" t="str">
        <f>IF(INDEX(小男申込!$B$9:$O$108,$B52,14)="","",INDEX(小男申込!$B$9:$O$108,$B52,14))</f>
        <v/>
      </c>
      <c r="H52" s="215" t="str">
        <f>IF(INDEX(小男申込!$B$9:$O$108,$B52,6)="","",INDEX(小男申込!$B$9:$O$108,$B52,6))</f>
        <v/>
      </c>
      <c r="I52" s="216"/>
      <c r="J52" s="216"/>
      <c r="K52" s="216"/>
      <c r="L52" s="216"/>
      <c r="M52" s="217"/>
      <c r="N52" s="71"/>
    </row>
    <row r="53" spans="1:23" ht="15" customHeight="1">
      <c r="B53" s="83">
        <f t="shared" si="0"/>
        <v>38</v>
      </c>
      <c r="C53" s="90" t="str">
        <f>IF(INDEX(小男申込!$B$9:$O$108,$B53,1)="","",INDEX(小男申込!$B$9:$O$108,$B53,1))</f>
        <v/>
      </c>
      <c r="D53" s="91" t="str">
        <f>IF(INDEX(小男申込!$B$9:$O$108,$B53,2)="","",INDEX(小男申込!$B$9:$O$108,$B53,2))</f>
        <v/>
      </c>
      <c r="E53" s="92" t="str">
        <f>IF(INDEX(小男申込!$B$9:$O$108,$B53,3)="","",INDEX(小男申込!$B$9:$O$108,$B53,3))</f>
        <v/>
      </c>
      <c r="F53" s="93" t="str">
        <f>IF(INDEX(小男申込!$B$9:$O$108,$B53,4)="","",INDEX(小男申込!$B$9:$O$108,$B53,4))</f>
        <v/>
      </c>
      <c r="G53" s="94" t="str">
        <f>IF(INDEX(小男申込!$B$9:$O$108,$B53,14)="","",INDEX(小男申込!$B$9:$O$108,$B53,14))</f>
        <v/>
      </c>
      <c r="H53" s="215" t="str">
        <f>IF(INDEX(小男申込!$B$9:$O$108,$B53,6)="","",INDEX(小男申込!$B$9:$O$108,$B53,6))</f>
        <v/>
      </c>
      <c r="I53" s="216"/>
      <c r="J53" s="216"/>
      <c r="K53" s="216"/>
      <c r="L53" s="216"/>
      <c r="M53" s="217"/>
      <c r="N53" s="71"/>
    </row>
    <row r="54" spans="1:23" ht="15" customHeight="1">
      <c r="B54" s="83">
        <f t="shared" si="0"/>
        <v>39</v>
      </c>
      <c r="C54" s="90" t="str">
        <f>IF(INDEX(小男申込!$B$9:$O$108,$B54,1)="","",INDEX(小男申込!$B$9:$O$108,$B54,1))</f>
        <v/>
      </c>
      <c r="D54" s="91" t="str">
        <f>IF(INDEX(小男申込!$B$9:$O$108,$B54,2)="","",INDEX(小男申込!$B$9:$O$108,$B54,2))</f>
        <v/>
      </c>
      <c r="E54" s="92" t="str">
        <f>IF(INDEX(小男申込!$B$9:$O$108,$B54,3)="","",INDEX(小男申込!$B$9:$O$108,$B54,3))</f>
        <v/>
      </c>
      <c r="F54" s="93" t="str">
        <f>IF(INDEX(小男申込!$B$9:$O$108,$B54,4)="","",INDEX(小男申込!$B$9:$O$108,$B54,4))</f>
        <v/>
      </c>
      <c r="G54" s="94" t="str">
        <f>IF(INDEX(小男申込!$B$9:$O$108,$B54,14)="","",INDEX(小男申込!$B$9:$O$108,$B54,14))</f>
        <v/>
      </c>
      <c r="H54" s="215" t="str">
        <f>IF(INDEX(小男申込!$B$9:$O$108,$B54,6)="","",INDEX(小男申込!$B$9:$O$108,$B54,6))</f>
        <v/>
      </c>
      <c r="I54" s="216"/>
      <c r="J54" s="216"/>
      <c r="K54" s="216"/>
      <c r="L54" s="216"/>
      <c r="M54" s="217"/>
      <c r="N54" s="71"/>
    </row>
    <row r="55" spans="1:23" ht="15" customHeight="1" thickBot="1">
      <c r="B55" s="83">
        <f t="shared" si="0"/>
        <v>40</v>
      </c>
      <c r="C55" s="104" t="str">
        <f>IF(INDEX(小男申込!$B$9:$O$108,$B55,1)="","",INDEX(小男申込!$B$9:$O$108,$B55,1))</f>
        <v/>
      </c>
      <c r="D55" s="105" t="str">
        <f>IF(INDEX(小男申込!$B$9:$O$108,$B55,2)="","",INDEX(小男申込!$B$9:$O$108,$B55,2))</f>
        <v/>
      </c>
      <c r="E55" s="106" t="str">
        <f>IF(INDEX(小男申込!$B$9:$O$108,$B55,3)="","",INDEX(小男申込!$B$9:$O$108,$B55,3))</f>
        <v/>
      </c>
      <c r="F55" s="107" t="str">
        <f>IF(INDEX(小男申込!$B$9:$O$108,$B55,4)="","",INDEX(小男申込!$B$9:$O$108,$B55,4))</f>
        <v/>
      </c>
      <c r="G55" s="108" t="str">
        <f>IF(INDEX(小男申込!$B$9:$O$108,$B55,14)="","",INDEX(小男申込!$B$9:$O$108,$B55,14))</f>
        <v/>
      </c>
      <c r="H55" s="218" t="str">
        <f>IF(INDEX(小男申込!$B$9:$O$108,$B55,6)="","",INDEX(小男申込!$B$9:$O$108,$B55,6))</f>
        <v/>
      </c>
      <c r="I55" s="219"/>
      <c r="J55" s="219"/>
      <c r="K55" s="219"/>
      <c r="L55" s="219"/>
      <c r="M55" s="220"/>
      <c r="N55" s="71"/>
    </row>
    <row r="56" spans="1:23" ht="13.5" customHeight="1">
      <c r="B56" s="66"/>
      <c r="G56">
        <f>SUM(G16:G55)</f>
        <v>0</v>
      </c>
      <c r="N56" s="72"/>
    </row>
    <row r="57" spans="1:23" ht="13.5" customHeight="1">
      <c r="B57" s="66"/>
      <c r="K57" t="s">
        <v>71</v>
      </c>
      <c r="N57" s="72"/>
      <c r="P57" t="s">
        <v>84</v>
      </c>
    </row>
    <row r="58" spans="1:23" ht="13.5" customHeight="1">
      <c r="B58" s="110"/>
      <c r="C58" s="111"/>
      <c r="D58" s="111"/>
      <c r="E58" s="111" t="s">
        <v>28</v>
      </c>
      <c r="F58" s="111"/>
      <c r="G58" s="111"/>
      <c r="H58" s="231">
        <f>G56*P58</f>
        <v>0</v>
      </c>
      <c r="I58" s="232"/>
      <c r="J58" s="111"/>
      <c r="K58" s="291">
        <f>+H113+小女子一覧印刷用!H58</f>
        <v>0</v>
      </c>
      <c r="L58" s="292"/>
      <c r="M58" s="111" t="s">
        <v>72</v>
      </c>
      <c r="N58" s="112"/>
      <c r="P58" s="169">
        <v>500</v>
      </c>
      <c r="Q58" t="s">
        <v>72</v>
      </c>
      <c r="W58" t="e">
        <f>SUM(W17:W41)</f>
        <v>#REF!</v>
      </c>
    </row>
    <row r="59" spans="1:23" ht="13.5" customHeight="1">
      <c r="B59" s="66"/>
      <c r="N59" s="72"/>
    </row>
    <row r="60" spans="1:23" ht="14.25">
      <c r="A60" s="65">
        <v>13.5</v>
      </c>
      <c r="B60" s="66" t="s">
        <v>19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8"/>
    </row>
    <row r="61" spans="1:23" ht="15.75" customHeight="1">
      <c r="A61" s="65">
        <v>15.75</v>
      </c>
      <c r="B61" s="66"/>
      <c r="C61" s="69"/>
      <c r="D61" s="69"/>
      <c r="E61" s="69" t="str">
        <f>E6</f>
        <v>第１回　浜田市陸協記録会　参加申込確認シート　（小学校男子）</v>
      </c>
      <c r="F61" s="69"/>
      <c r="G61" s="69"/>
      <c r="H61" s="69"/>
      <c r="I61" s="69"/>
      <c r="K61" s="70"/>
      <c r="L61" s="70"/>
      <c r="M61" s="70"/>
      <c r="N61" s="71"/>
    </row>
    <row r="62" spans="1:23">
      <c r="A62" s="65">
        <v>13.5</v>
      </c>
      <c r="B62" s="66"/>
      <c r="N62" s="72"/>
    </row>
    <row r="63" spans="1:23">
      <c r="A63" s="65">
        <v>13.5</v>
      </c>
      <c r="B63" s="66"/>
      <c r="C63" s="73" t="str">
        <f>C8</f>
        <v>　　　　年　　　月　　　日</v>
      </c>
      <c r="D63" s="74"/>
      <c r="N63" s="72"/>
    </row>
    <row r="64" spans="1:23" ht="17.25" customHeight="1">
      <c r="A64" s="65">
        <v>17.25</v>
      </c>
      <c r="B64" s="66"/>
      <c r="F64" s="75"/>
      <c r="G64" s="75"/>
      <c r="I64" s="76" t="s">
        <v>21</v>
      </c>
      <c r="J64" s="270"/>
      <c r="K64" s="271"/>
      <c r="L64" s="271"/>
      <c r="N64" s="72"/>
    </row>
    <row r="65" spans="1:14" ht="6.75" customHeight="1" thickBot="1">
      <c r="A65" s="65">
        <v>6.75</v>
      </c>
      <c r="B65" s="66"/>
      <c r="D65" s="77"/>
      <c r="N65" s="72"/>
    </row>
    <row r="66" spans="1:14" ht="26.25" customHeight="1">
      <c r="A66" s="65">
        <v>26.25</v>
      </c>
      <c r="B66" s="66"/>
      <c r="C66" s="78" t="s">
        <v>22</v>
      </c>
      <c r="D66" s="264" t="str">
        <f>D11</f>
        <v>〒　</v>
      </c>
      <c r="E66" s="265"/>
      <c r="F66" s="265"/>
      <c r="G66" s="265"/>
      <c r="H66" s="266"/>
      <c r="I66" s="79" t="s">
        <v>23</v>
      </c>
      <c r="J66" s="267" t="str">
        <f>J11</f>
        <v xml:space="preserve">     </v>
      </c>
      <c r="K66" s="268"/>
      <c r="L66" s="268"/>
      <c r="M66" s="269"/>
      <c r="N66" s="80"/>
    </row>
    <row r="67" spans="1:14" ht="21" customHeight="1">
      <c r="A67" s="65">
        <v>21</v>
      </c>
      <c r="B67" s="66"/>
      <c r="C67" s="258" t="str">
        <f>C12</f>
        <v xml:space="preserve">   </v>
      </c>
      <c r="D67" s="259"/>
      <c r="E67" s="259"/>
      <c r="F67" s="259"/>
      <c r="G67" s="259"/>
      <c r="H67" s="260"/>
      <c r="I67" s="81" t="s">
        <v>24</v>
      </c>
      <c r="J67" s="261">
        <f>J12</f>
        <v>0</v>
      </c>
      <c r="K67" s="262"/>
      <c r="L67" s="262"/>
      <c r="M67" s="263"/>
      <c r="N67" s="72"/>
    </row>
    <row r="68" spans="1:14" ht="21" customHeight="1">
      <c r="A68" s="65">
        <v>21</v>
      </c>
      <c r="B68" s="66"/>
      <c r="C68" s="249" t="s">
        <v>9</v>
      </c>
      <c r="D68" s="252" t="s">
        <v>3</v>
      </c>
      <c r="E68" s="255" t="s">
        <v>10</v>
      </c>
      <c r="F68" s="252" t="s">
        <v>1</v>
      </c>
      <c r="G68" s="242" t="s">
        <v>25</v>
      </c>
      <c r="H68" s="243"/>
      <c r="I68" s="243"/>
      <c r="J68" s="243"/>
      <c r="K68" s="243"/>
      <c r="L68" s="243"/>
      <c r="M68" s="244"/>
      <c r="N68" s="80"/>
    </row>
    <row r="69" spans="1:14" ht="21" customHeight="1">
      <c r="A69" s="65">
        <v>21</v>
      </c>
      <c r="B69" s="66"/>
      <c r="C69" s="250"/>
      <c r="D69" s="253"/>
      <c r="E69" s="256"/>
      <c r="F69" s="253"/>
      <c r="G69" s="247" t="s">
        <v>26</v>
      </c>
      <c r="H69" s="239" t="s">
        <v>27</v>
      </c>
      <c r="I69" s="240"/>
      <c r="J69" s="240"/>
      <c r="K69" s="240"/>
      <c r="L69" s="240"/>
      <c r="M69" s="245" t="s">
        <v>53</v>
      </c>
      <c r="N69" s="82"/>
    </row>
    <row r="70" spans="1:14" ht="27" customHeight="1">
      <c r="A70" s="65">
        <v>27</v>
      </c>
      <c r="B70" s="66"/>
      <c r="C70" s="251"/>
      <c r="D70" s="254"/>
      <c r="E70" s="257"/>
      <c r="F70" s="254"/>
      <c r="G70" s="248"/>
      <c r="H70" s="241"/>
      <c r="I70" s="241"/>
      <c r="J70" s="241"/>
      <c r="K70" s="241"/>
      <c r="L70" s="241"/>
      <c r="M70" s="246"/>
      <c r="N70" s="82"/>
    </row>
    <row r="71" spans="1:14" ht="15" customHeight="1">
      <c r="B71" s="83">
        <v>41</v>
      </c>
      <c r="C71" s="84" t="str">
        <f>IF(INDEX(小男申込!$B$9:$O$108,$B71,1)="","",INDEX(小男申込!$B$9:$O$108,$B71,1))</f>
        <v/>
      </c>
      <c r="D71" s="85" t="str">
        <f>IF(INDEX(小男申込!$B$9:$O$108,$B71,2)="","",INDEX(小男申込!$B$9:$O$108,$B71,2))</f>
        <v/>
      </c>
      <c r="E71" s="86" t="str">
        <f>IF(INDEX(小男申込!$B$9:$O$108,$B71,3)="","",INDEX(小男申込!$B$9:$O$108,$B71,3))</f>
        <v/>
      </c>
      <c r="F71" s="87" t="str">
        <f>IF(INDEX(小男申込!$B$9:$O$108,$B71,4)="","",INDEX(小男申込!$B$9:$O$108,$B71,4))</f>
        <v/>
      </c>
      <c r="G71" s="142" t="str">
        <f>IF(INDEX(小男申込!$B$9:$O$108,$B71,14)="","",INDEX(小男申込!$B$9:$O$108,$B71,14))</f>
        <v/>
      </c>
      <c r="H71" s="235" t="str">
        <f>IF(INDEX(小男申込!$B$9:$O$108,$B71,6)="","",INDEX(小男申込!$B$9:$O$108,$B71,6))</f>
        <v/>
      </c>
      <c r="I71" s="235" t="str">
        <f>IF(INDEX(小男申込!$B$9:$O$108,$B71,1)="","",INDEX(小男申込!$B$9:$O$108,$B71,1))</f>
        <v/>
      </c>
      <c r="J71" s="235" t="str">
        <f>IF(INDEX(小男申込!$B$9:$O$108,$B71,1)="","",INDEX(小男申込!$B$9:$O$108,$B71,1))</f>
        <v/>
      </c>
      <c r="K71" s="235" t="str">
        <f>IF(INDEX(小男申込!$B$9:$O$108,$B71,1)="","",INDEX(小男申込!$B$9:$O$108,$B71,1))</f>
        <v/>
      </c>
      <c r="L71" s="236" t="str">
        <f>IF(INDEX(小男申込!$B$9:$O$108,$B71,1)="","",INDEX(小男申込!$B$9:$O$108,$B71,1))</f>
        <v/>
      </c>
      <c r="M71" s="89" t="str">
        <f>IF(INDEX(小男申込!$B$9:$O$108,$B71,13)="","",INDEX(小男申込!$B$9:$O$108,$B71,13)&amp;"  "&amp;INDEX(小女申込!$B$9:$S$108,$B71,13))</f>
        <v/>
      </c>
      <c r="N71" s="71"/>
    </row>
    <row r="72" spans="1:14" ht="15" customHeight="1">
      <c r="B72" s="83">
        <f t="shared" ref="B72:B110" si="1">B71+1</f>
        <v>42</v>
      </c>
      <c r="C72" s="90" t="str">
        <f>IF(INDEX(小男申込!$B$9:$O$108,$B72,1)="","",INDEX(小男申込!$B$9:$O$108,$B72,1))</f>
        <v/>
      </c>
      <c r="D72" s="91" t="str">
        <f>IF(INDEX(小男申込!$B$9:$O$108,$B72,2)="","",INDEX(小男申込!$B$9:$O$108,$B72,2))</f>
        <v/>
      </c>
      <c r="E72" s="92" t="str">
        <f>IF(INDEX(小男申込!$B$9:$O$108,$B72,3)="","",INDEX(小男申込!$B$9:$O$108,$B72,3))</f>
        <v/>
      </c>
      <c r="F72" s="93" t="str">
        <f>IF(INDEX(小男申込!$B$9:$O$108,$B72,4)="","",INDEX(小男申込!$B$9:$O$108,$B72,4))</f>
        <v/>
      </c>
      <c r="G72" s="134" t="str">
        <f>IF(INDEX(小男申込!$B$9:$O$108,$B72,14)="","",INDEX(小男申込!$B$9:$O$108,$B72,14))</f>
        <v/>
      </c>
      <c r="H72" s="229" t="str">
        <f>IF(INDEX(小男申込!$B$9:$O$108,$B72,6)="","",INDEX(小男申込!$B$9:$O$108,$B72,6))</f>
        <v/>
      </c>
      <c r="I72" s="229" t="str">
        <f>IF(INDEX(小男申込!$B$9:$O$108,$B72,1)="","",INDEX(小男申込!$B$9:$O$108,$B72,1))</f>
        <v/>
      </c>
      <c r="J72" s="229" t="str">
        <f>IF(INDEX(小男申込!$B$9:$O$108,$B72,1)="","",INDEX(小男申込!$B$9:$O$108,$B72,1))</f>
        <v/>
      </c>
      <c r="K72" s="229" t="str">
        <f>IF(INDEX(小男申込!$B$9:$O$108,$B72,1)="","",INDEX(小男申込!$B$9:$O$108,$B72,1))</f>
        <v/>
      </c>
      <c r="L72" s="230" t="str">
        <f>IF(INDEX(小男申込!$B$9:$O$108,$B72,1)="","",INDEX(小男申込!$B$9:$O$108,$B72,1))</f>
        <v/>
      </c>
      <c r="M72" s="95" t="str">
        <f>IF(INDEX(小男申込!$B$9:$O$108,$B72,13)="","",INDEX(小男申込!$B$9:$O$108,$B72,13)&amp;"  "&amp;INDEX(小女申込!$B$9:$S$108,$B72,13))</f>
        <v/>
      </c>
      <c r="N72" s="71"/>
    </row>
    <row r="73" spans="1:14" ht="15" customHeight="1">
      <c r="B73" s="83">
        <f t="shared" si="1"/>
        <v>43</v>
      </c>
      <c r="C73" s="90" t="str">
        <f>IF(INDEX(小男申込!$B$9:$O$108,$B73,1)="","",INDEX(小男申込!$B$9:$O$108,$B73,1))</f>
        <v/>
      </c>
      <c r="D73" s="91" t="str">
        <f>IF(INDEX(小男申込!$B$9:$O$108,$B73,2)="","",INDEX(小男申込!$B$9:$O$108,$B73,2))</f>
        <v/>
      </c>
      <c r="E73" s="92" t="str">
        <f>IF(INDEX(小男申込!$B$9:$O$108,$B73,3)="","",INDEX(小男申込!$B$9:$O$108,$B73,3))</f>
        <v/>
      </c>
      <c r="F73" s="93" t="str">
        <f>IF(INDEX(小男申込!$B$9:$O$108,$B73,4)="","",INDEX(小男申込!$B$9:$O$108,$B73,4))</f>
        <v/>
      </c>
      <c r="G73" s="94" t="str">
        <f>IF(INDEX(小男申込!$B$9:$O$108,$B73,14)="","",INDEX(小男申込!$B$9:$O$108,$B73,14))</f>
        <v/>
      </c>
      <c r="H73" s="229" t="str">
        <f>IF(INDEX(小男申込!$B$9:$O$108,$B73,6)="","",INDEX(小男申込!$B$9:$O$108,$B73,6))</f>
        <v/>
      </c>
      <c r="I73" s="229" t="str">
        <f>IF(INDEX(小男申込!$B$9:$O$108,$B73,1)="","",INDEX(小男申込!$B$9:$O$108,$B73,1))</f>
        <v/>
      </c>
      <c r="J73" s="229" t="str">
        <f>IF(INDEX(小男申込!$B$9:$O$108,$B73,1)="","",INDEX(小男申込!$B$9:$O$108,$B73,1))</f>
        <v/>
      </c>
      <c r="K73" s="229" t="str">
        <f>IF(INDEX(小男申込!$B$9:$O$108,$B73,1)="","",INDEX(小男申込!$B$9:$O$108,$B73,1))</f>
        <v/>
      </c>
      <c r="L73" s="230" t="str">
        <f>IF(INDEX(小男申込!$B$9:$O$108,$B73,1)="","",INDEX(小男申込!$B$9:$O$108,$B73,1))</f>
        <v/>
      </c>
      <c r="M73" s="95" t="str">
        <f>IF(INDEX(小男申込!$B$9:$O$108,$B73,13)="","",INDEX(小男申込!$B$9:$O$108,$B73,13)&amp;"  "&amp;INDEX(小女申込!$B$9:$S$108,$B73,13))</f>
        <v/>
      </c>
      <c r="N73" s="71"/>
    </row>
    <row r="74" spans="1:14" ht="15" customHeight="1">
      <c r="B74" s="83">
        <f t="shared" si="1"/>
        <v>44</v>
      </c>
      <c r="C74" s="90" t="str">
        <f>IF(INDEX(小男申込!$B$9:$O$108,$B74,1)="","",INDEX(小男申込!$B$9:$O$108,$B74,1))</f>
        <v/>
      </c>
      <c r="D74" s="91" t="str">
        <f>IF(INDEX(小男申込!$B$9:$O$108,$B74,2)="","",INDEX(小男申込!$B$9:$O$108,$B74,2))</f>
        <v/>
      </c>
      <c r="E74" s="92" t="str">
        <f>IF(INDEX(小男申込!$B$9:$O$108,$B74,3)="","",INDEX(小男申込!$B$9:$O$108,$B74,3))</f>
        <v/>
      </c>
      <c r="F74" s="93" t="str">
        <f>IF(INDEX(小男申込!$B$9:$O$108,$B74,4)="","",INDEX(小男申込!$B$9:$O$108,$B74,4))</f>
        <v/>
      </c>
      <c r="G74" s="94" t="str">
        <f>IF(INDEX(小男申込!$B$9:$O$108,$B74,14)="","",INDEX(小男申込!$B$9:$O$108,$B74,14))</f>
        <v/>
      </c>
      <c r="H74" s="229" t="str">
        <f>IF(INDEX(小男申込!$B$9:$O$108,$B74,6)="","",INDEX(小男申込!$B$9:$O$108,$B74,6))</f>
        <v/>
      </c>
      <c r="I74" s="229" t="str">
        <f>IF(INDEX(小男申込!$B$9:$O$108,$B74,1)="","",INDEX(小男申込!$B$9:$O$108,$B74,1))</f>
        <v/>
      </c>
      <c r="J74" s="229" t="str">
        <f>IF(INDEX(小男申込!$B$9:$O$108,$B74,1)="","",INDEX(小男申込!$B$9:$O$108,$B74,1))</f>
        <v/>
      </c>
      <c r="K74" s="229" t="str">
        <f>IF(INDEX(小男申込!$B$9:$O$108,$B74,1)="","",INDEX(小男申込!$B$9:$O$108,$B74,1))</f>
        <v/>
      </c>
      <c r="L74" s="230" t="str">
        <f>IF(INDEX(小男申込!$B$9:$O$108,$B74,1)="","",INDEX(小男申込!$B$9:$O$108,$B74,1))</f>
        <v/>
      </c>
      <c r="M74" s="95" t="str">
        <f>IF(INDEX(小男申込!$B$9:$O$108,$B74,13)="","",INDEX(小男申込!$B$9:$O$108,$B74,13)&amp;"  "&amp;INDEX(小女申込!$B$9:$S$108,$B74,13))</f>
        <v/>
      </c>
      <c r="N74" s="71"/>
    </row>
    <row r="75" spans="1:14" ht="15" customHeight="1">
      <c r="B75" s="83">
        <f t="shared" si="1"/>
        <v>45</v>
      </c>
      <c r="C75" s="90" t="str">
        <f>IF(INDEX(小男申込!$B$9:$O$108,$B75,1)="","",INDEX(小男申込!$B$9:$O$108,$B75,1))</f>
        <v/>
      </c>
      <c r="D75" s="91" t="str">
        <f>IF(INDEX(小男申込!$B$9:$O$108,$B75,2)="","",INDEX(小男申込!$B$9:$O$108,$B75,2))</f>
        <v/>
      </c>
      <c r="E75" s="92" t="str">
        <f>IF(INDEX(小男申込!$B$9:$O$108,$B75,3)="","",INDEX(小男申込!$B$9:$O$108,$B75,3))</f>
        <v/>
      </c>
      <c r="F75" s="93" t="str">
        <f>IF(INDEX(小男申込!$B$9:$O$108,$B75,4)="","",INDEX(小男申込!$B$9:$O$108,$B75,4))</f>
        <v/>
      </c>
      <c r="G75" s="94" t="str">
        <f>IF(INDEX(小男申込!$B$9:$O$108,$B75,14)="","",INDEX(小男申込!$B$9:$O$108,$B75,14))</f>
        <v/>
      </c>
      <c r="H75" s="229" t="str">
        <f>IF(INDEX(小男申込!$B$9:$O$108,$B75,6)="","",INDEX(小男申込!$B$9:$O$108,$B75,6))</f>
        <v/>
      </c>
      <c r="I75" s="229" t="str">
        <f>IF(INDEX(小男申込!$B$9:$O$108,$B75,1)="","",INDEX(小男申込!$B$9:$O$108,$B75,1))</f>
        <v/>
      </c>
      <c r="J75" s="229" t="str">
        <f>IF(INDEX(小男申込!$B$9:$O$108,$B75,1)="","",INDEX(小男申込!$B$9:$O$108,$B75,1))</f>
        <v/>
      </c>
      <c r="K75" s="229" t="str">
        <f>IF(INDEX(小男申込!$B$9:$O$108,$B75,1)="","",INDEX(小男申込!$B$9:$O$108,$B75,1))</f>
        <v/>
      </c>
      <c r="L75" s="230" t="str">
        <f>IF(INDEX(小男申込!$B$9:$O$108,$B75,1)="","",INDEX(小男申込!$B$9:$O$108,$B75,1))</f>
        <v/>
      </c>
      <c r="M75" s="95" t="str">
        <f>IF(INDEX(小男申込!$B$9:$O$108,$B75,13)="","",INDEX(小男申込!$B$9:$O$108,$B75,13)&amp;"  "&amp;INDEX(小女申込!$B$9:$S$108,$B75,13))</f>
        <v/>
      </c>
      <c r="N75" s="71"/>
    </row>
    <row r="76" spans="1:14" ht="15" customHeight="1">
      <c r="B76" s="83">
        <f t="shared" si="1"/>
        <v>46</v>
      </c>
      <c r="C76" s="90" t="str">
        <f>IF(INDEX(小男申込!$B$9:$O$108,$B76,1)="","",INDEX(小男申込!$B$9:$O$108,$B76,1))</f>
        <v/>
      </c>
      <c r="D76" s="91" t="str">
        <f>IF(INDEX(小男申込!$B$9:$O$108,$B76,2)="","",INDEX(小男申込!$B$9:$O$108,$B76,2))</f>
        <v/>
      </c>
      <c r="E76" s="92" t="str">
        <f>IF(INDEX(小男申込!$B$9:$O$108,$B76,3)="","",INDEX(小男申込!$B$9:$O$108,$B76,3))</f>
        <v/>
      </c>
      <c r="F76" s="93" t="str">
        <f>IF(INDEX(小男申込!$B$9:$O$108,$B76,4)="","",INDEX(小男申込!$B$9:$O$108,$B76,4))</f>
        <v/>
      </c>
      <c r="G76" s="94" t="str">
        <f>IF(INDEX(小男申込!$B$9:$O$108,$B76,14)="","",INDEX(小男申込!$B$9:$O$108,$B76,14))</f>
        <v/>
      </c>
      <c r="H76" s="229" t="str">
        <f>IF(INDEX(小男申込!$B$9:$O$108,$B76,6)="","",INDEX(小男申込!$B$9:$O$108,$B76,6))</f>
        <v/>
      </c>
      <c r="I76" s="229" t="str">
        <f>IF(INDEX(小男申込!$B$9:$O$108,$B76,1)="","",INDEX(小男申込!$B$9:$O$108,$B76,1))</f>
        <v/>
      </c>
      <c r="J76" s="229" t="str">
        <f>IF(INDEX(小男申込!$B$9:$O$108,$B76,1)="","",INDEX(小男申込!$B$9:$O$108,$B76,1))</f>
        <v/>
      </c>
      <c r="K76" s="229" t="str">
        <f>IF(INDEX(小男申込!$B$9:$O$108,$B76,1)="","",INDEX(小男申込!$B$9:$O$108,$B76,1))</f>
        <v/>
      </c>
      <c r="L76" s="230" t="str">
        <f>IF(INDEX(小男申込!$B$9:$O$108,$B76,1)="","",INDEX(小男申込!$B$9:$O$108,$B76,1))</f>
        <v/>
      </c>
      <c r="M76" s="95" t="str">
        <f>IF(INDEX(小男申込!$B$9:$O$108,$B76,13)="","",INDEX(小男申込!$B$9:$O$108,$B76,13)&amp;"  "&amp;INDEX(小女申込!$B$9:$S$108,$B76,13))</f>
        <v/>
      </c>
      <c r="N76" s="71"/>
    </row>
    <row r="77" spans="1:14" ht="15" customHeight="1">
      <c r="B77" s="83">
        <f t="shared" si="1"/>
        <v>47</v>
      </c>
      <c r="C77" s="90" t="str">
        <f>IF(INDEX(小男申込!$B$9:$O$108,$B77,1)="","",INDEX(小男申込!$B$9:$O$108,$B77,1))</f>
        <v/>
      </c>
      <c r="D77" s="91" t="str">
        <f>IF(INDEX(小男申込!$B$9:$O$108,$B77,2)="","",INDEX(小男申込!$B$9:$O$108,$B77,2))</f>
        <v/>
      </c>
      <c r="E77" s="92" t="str">
        <f>IF(INDEX(小男申込!$B$9:$O$108,$B77,3)="","",INDEX(小男申込!$B$9:$O$108,$B77,3))</f>
        <v/>
      </c>
      <c r="F77" s="93" t="str">
        <f>IF(INDEX(小男申込!$B$9:$O$108,$B77,4)="","",INDEX(小男申込!$B$9:$O$108,$B77,4))</f>
        <v/>
      </c>
      <c r="G77" s="94" t="str">
        <f>IF(INDEX(小男申込!$B$9:$O$108,$B77,14)="","",INDEX(小男申込!$B$9:$O$108,$B77,14))</f>
        <v/>
      </c>
      <c r="H77" s="229" t="str">
        <f>IF(INDEX(小男申込!$B$9:$O$108,$B77,6)="","",INDEX(小男申込!$B$9:$O$108,$B77,6))</f>
        <v/>
      </c>
      <c r="I77" s="229" t="str">
        <f>IF(INDEX(小男申込!$B$9:$O$108,$B77,1)="","",INDEX(小男申込!$B$9:$O$108,$B77,1))</f>
        <v/>
      </c>
      <c r="J77" s="229" t="str">
        <f>IF(INDEX(小男申込!$B$9:$O$108,$B77,1)="","",INDEX(小男申込!$B$9:$O$108,$B77,1))</f>
        <v/>
      </c>
      <c r="K77" s="229" t="str">
        <f>IF(INDEX(小男申込!$B$9:$O$108,$B77,1)="","",INDEX(小男申込!$B$9:$O$108,$B77,1))</f>
        <v/>
      </c>
      <c r="L77" s="230" t="str">
        <f>IF(INDEX(小男申込!$B$9:$O$108,$B77,1)="","",INDEX(小男申込!$B$9:$O$108,$B77,1))</f>
        <v/>
      </c>
      <c r="M77" s="95" t="str">
        <f>IF(INDEX(小男申込!$B$9:$O$108,$B77,13)="","",INDEX(小男申込!$B$9:$O$108,$B77,13)&amp;"  "&amp;INDEX(小女申込!$B$9:$S$108,$B77,13))</f>
        <v/>
      </c>
      <c r="N77" s="71"/>
    </row>
    <row r="78" spans="1:14" ht="15" customHeight="1">
      <c r="B78" s="83">
        <f t="shared" si="1"/>
        <v>48</v>
      </c>
      <c r="C78" s="90" t="str">
        <f>IF(INDEX(小男申込!$B$9:$O$108,$B78,1)="","",INDEX(小男申込!$B$9:$O$108,$B78,1))</f>
        <v/>
      </c>
      <c r="D78" s="91" t="str">
        <f>IF(INDEX(小男申込!$B$9:$O$108,$B78,2)="","",INDEX(小男申込!$B$9:$O$108,$B78,2))</f>
        <v/>
      </c>
      <c r="E78" s="92" t="str">
        <f>IF(INDEX(小男申込!$B$9:$O$108,$B78,3)="","",INDEX(小男申込!$B$9:$O$108,$B78,3))</f>
        <v/>
      </c>
      <c r="F78" s="93" t="str">
        <f>IF(INDEX(小男申込!$B$9:$O$108,$B78,4)="","",INDEX(小男申込!$B$9:$O$108,$B78,4))</f>
        <v/>
      </c>
      <c r="G78" s="94" t="str">
        <f>IF(INDEX(小男申込!$B$9:$O$108,$B78,14)="","",INDEX(小男申込!$B$9:$O$108,$B78,14))</f>
        <v/>
      </c>
      <c r="H78" s="229" t="str">
        <f>IF(INDEX(小男申込!$B$9:$O$108,$B78,6)="","",INDEX(小男申込!$B$9:$O$108,$B78,6))</f>
        <v/>
      </c>
      <c r="I78" s="229" t="str">
        <f>IF(INDEX(小男申込!$B$9:$O$108,$B78,1)="","",INDEX(小男申込!$B$9:$O$108,$B78,1))</f>
        <v/>
      </c>
      <c r="J78" s="229" t="str">
        <f>IF(INDEX(小男申込!$B$9:$O$108,$B78,1)="","",INDEX(小男申込!$B$9:$O$108,$B78,1))</f>
        <v/>
      </c>
      <c r="K78" s="229" t="str">
        <f>IF(INDEX(小男申込!$B$9:$O$108,$B78,1)="","",INDEX(小男申込!$B$9:$O$108,$B78,1))</f>
        <v/>
      </c>
      <c r="L78" s="230" t="str">
        <f>IF(INDEX(小男申込!$B$9:$O$108,$B78,1)="","",INDEX(小男申込!$B$9:$O$108,$B78,1))</f>
        <v/>
      </c>
      <c r="M78" s="95" t="str">
        <f>IF(INDEX(小男申込!$B$9:$O$108,$B78,13)="","",INDEX(小男申込!$B$9:$O$108,$B78,13)&amp;"  "&amp;INDEX(小女申込!$B$9:$S$108,$B78,13))</f>
        <v/>
      </c>
      <c r="N78" s="71"/>
    </row>
    <row r="79" spans="1:14" ht="15" customHeight="1">
      <c r="B79" s="83">
        <f t="shared" si="1"/>
        <v>49</v>
      </c>
      <c r="C79" s="90" t="str">
        <f>IF(INDEX(小男申込!$B$9:$O$108,$B79,1)="","",INDEX(小男申込!$B$9:$O$108,$B79,1))</f>
        <v/>
      </c>
      <c r="D79" s="91" t="str">
        <f>IF(INDEX(小男申込!$B$9:$O$108,$B79,2)="","",INDEX(小男申込!$B$9:$O$108,$B79,2))</f>
        <v/>
      </c>
      <c r="E79" s="92" t="str">
        <f>IF(INDEX(小男申込!$B$9:$O$108,$B79,3)="","",INDEX(小男申込!$B$9:$O$108,$B79,3))</f>
        <v/>
      </c>
      <c r="F79" s="93" t="str">
        <f>IF(INDEX(小男申込!$B$9:$O$108,$B79,4)="","",INDEX(小男申込!$B$9:$O$108,$B79,4))</f>
        <v/>
      </c>
      <c r="G79" s="94" t="str">
        <f>IF(INDEX(小男申込!$B$9:$O$108,$B79,14)="","",INDEX(小男申込!$B$9:$O$108,$B79,14))</f>
        <v/>
      </c>
      <c r="H79" s="229" t="str">
        <f>IF(INDEX(小男申込!$B$9:$O$108,$B79,6)="","",INDEX(小男申込!$B$9:$O$108,$B79,6))</f>
        <v/>
      </c>
      <c r="I79" s="229" t="str">
        <f>IF(INDEX(小男申込!$B$9:$O$108,$B79,1)="","",INDEX(小男申込!$B$9:$O$108,$B79,1))</f>
        <v/>
      </c>
      <c r="J79" s="229" t="str">
        <f>IF(INDEX(小男申込!$B$9:$O$108,$B79,1)="","",INDEX(小男申込!$B$9:$O$108,$B79,1))</f>
        <v/>
      </c>
      <c r="K79" s="229" t="str">
        <f>IF(INDEX(小男申込!$B$9:$O$108,$B79,1)="","",INDEX(小男申込!$B$9:$O$108,$B79,1))</f>
        <v/>
      </c>
      <c r="L79" s="230" t="str">
        <f>IF(INDEX(小男申込!$B$9:$O$108,$B79,1)="","",INDEX(小男申込!$B$9:$O$108,$B79,1))</f>
        <v/>
      </c>
      <c r="M79" s="95" t="str">
        <f>IF(INDEX(小男申込!$B$9:$O$108,$B79,13)="","",INDEX(小男申込!$B$9:$O$108,$B79,13)&amp;"  "&amp;INDEX(小女申込!$B$9:$S$108,$B79,13))</f>
        <v/>
      </c>
      <c r="N79" s="71"/>
    </row>
    <row r="80" spans="1:14" ht="15" customHeight="1">
      <c r="B80" s="83">
        <f t="shared" si="1"/>
        <v>50</v>
      </c>
      <c r="C80" s="97" t="str">
        <f>IF(INDEX(小男申込!$B$9:$O$108,$B80,1)="","",INDEX(小男申込!$B$9:$O$108,$B80,1))</f>
        <v/>
      </c>
      <c r="D80" s="98" t="str">
        <f>IF(INDEX(小男申込!$B$9:$O$108,$B80,2)="","",INDEX(小男申込!$B$9:$O$108,$B80,2))</f>
        <v/>
      </c>
      <c r="E80" s="99" t="str">
        <f>IF(INDEX(小男申込!$B$9:$O$108,$B80,3)="","",INDEX(小男申込!$B$9:$O$108,$B80,3))</f>
        <v/>
      </c>
      <c r="F80" s="100" t="str">
        <f>IF(INDEX(小男申込!$B$9:$O$108,$B80,4)="","",INDEX(小男申込!$B$9:$O$108,$B80,4))</f>
        <v/>
      </c>
      <c r="G80" s="101" t="str">
        <f>IF(INDEX(小男申込!$B$9:$O$108,$B80,14)="","",INDEX(小男申込!$B$9:$O$108,$B80,14))</f>
        <v/>
      </c>
      <c r="H80" s="237" t="str">
        <f>IF(INDEX(小男申込!$B$9:$O$108,$B80,6)="","",INDEX(小男申込!$B$9:$O$108,$B80,6))</f>
        <v/>
      </c>
      <c r="I80" s="237" t="str">
        <f>IF(INDEX(小男申込!$B$9:$O$108,$B80,1)="","",INDEX(小男申込!$B$9:$O$108,$B80,1))</f>
        <v/>
      </c>
      <c r="J80" s="237" t="str">
        <f>IF(INDEX(小男申込!$B$9:$O$108,$B80,1)="","",INDEX(小男申込!$B$9:$O$108,$B80,1))</f>
        <v/>
      </c>
      <c r="K80" s="237" t="str">
        <f>IF(INDEX(小男申込!$B$9:$O$108,$B80,1)="","",INDEX(小男申込!$B$9:$O$108,$B80,1))</f>
        <v/>
      </c>
      <c r="L80" s="238" t="str">
        <f>IF(INDEX(小男申込!$B$9:$O$108,$B80,1)="","",INDEX(小男申込!$B$9:$O$108,$B80,1))</f>
        <v/>
      </c>
      <c r="M80" s="102" t="str">
        <f>IF(INDEX(小男申込!$B$9:$O$108,$B80,13)="","",INDEX(小男申込!$B$9:$O$108,$B80,13)&amp;"  "&amp;INDEX(小女申込!$B$9:$S$108,$B80,13))</f>
        <v/>
      </c>
      <c r="N80" s="71"/>
    </row>
    <row r="81" spans="2:14" ht="15" customHeight="1">
      <c r="B81" s="83">
        <f t="shared" si="1"/>
        <v>51</v>
      </c>
      <c r="C81" s="84" t="str">
        <f>IF(INDEX(小男申込!$B$9:$O$108,$B81,1)="","",INDEX(小男申込!$B$9:$O$108,$B81,1))</f>
        <v/>
      </c>
      <c r="D81" s="85" t="str">
        <f>IF(INDEX(小男申込!$B$9:$O$108,$B81,2)="","",INDEX(小男申込!$B$9:$O$108,$B81,2))</f>
        <v/>
      </c>
      <c r="E81" s="86" t="str">
        <f>IF(INDEX(小男申込!$B$9:$O$108,$B81,3)="","",INDEX(小男申込!$B$9:$O$108,$B81,3))</f>
        <v/>
      </c>
      <c r="F81" s="87" t="str">
        <f>IF(INDEX(小男申込!$B$9:$O$108,$B81,4)="","",INDEX(小男申込!$B$9:$O$108,$B81,4))</f>
        <v/>
      </c>
      <c r="G81" s="88" t="str">
        <f>IF(INDEX(小男申込!$B$9:$O$108,$B81,14)="","",INDEX(小男申込!$B$9:$O$108,$B81,14))</f>
        <v/>
      </c>
      <c r="H81" s="235" t="str">
        <f>IF(INDEX(小男申込!$B$9:$O$108,$B81,6)="","",INDEX(小男申込!$B$9:$O$108,$B81,6))</f>
        <v/>
      </c>
      <c r="I81" s="235" t="str">
        <f>IF(INDEX(小男申込!$B$9:$O$108,$B81,1)="","",INDEX(小男申込!$B$9:$O$108,$B81,1))</f>
        <v/>
      </c>
      <c r="J81" s="235" t="str">
        <f>IF(INDEX(小男申込!$B$9:$O$108,$B81,1)="","",INDEX(小男申込!$B$9:$O$108,$B81,1))</f>
        <v/>
      </c>
      <c r="K81" s="235" t="str">
        <f>IF(INDEX(小男申込!$B$9:$O$108,$B81,1)="","",INDEX(小男申込!$B$9:$O$108,$B81,1))</f>
        <v/>
      </c>
      <c r="L81" s="236" t="str">
        <f>IF(INDEX(小男申込!$B$9:$O$108,$B81,1)="","",INDEX(小男申込!$B$9:$O$108,$B81,1))</f>
        <v/>
      </c>
      <c r="M81" s="103" t="str">
        <f>IF(INDEX(小男申込!$B$9:$O$108,$B81,13)="","",INDEX(小男申込!$B$9:$O$108,$B81,13)&amp;"  "&amp;INDEX(小女申込!$B$9:$S$108,$B81,13))</f>
        <v/>
      </c>
      <c r="N81" s="71"/>
    </row>
    <row r="82" spans="2:14" ht="15" customHeight="1">
      <c r="B82" s="83">
        <f t="shared" si="1"/>
        <v>52</v>
      </c>
      <c r="C82" s="90" t="str">
        <f>IF(INDEX(小男申込!$B$9:$O$108,$B82,1)="","",INDEX(小男申込!$B$9:$O$108,$B82,1))</f>
        <v/>
      </c>
      <c r="D82" s="91" t="str">
        <f>IF(INDEX(小男申込!$B$9:$O$108,$B82,2)="","",INDEX(小男申込!$B$9:$O$108,$B82,2))</f>
        <v/>
      </c>
      <c r="E82" s="92" t="str">
        <f>IF(INDEX(小男申込!$B$9:$O$108,$B82,3)="","",INDEX(小男申込!$B$9:$O$108,$B82,3))</f>
        <v/>
      </c>
      <c r="F82" s="93" t="str">
        <f>IF(INDEX(小男申込!$B$9:$O$108,$B82,4)="","",INDEX(小男申込!$B$9:$O$108,$B82,4))</f>
        <v/>
      </c>
      <c r="G82" s="94" t="str">
        <f>IF(INDEX(小男申込!$B$9:$O$108,$B82,14)="","",INDEX(小男申込!$B$9:$O$108,$B82,14))</f>
        <v/>
      </c>
      <c r="H82" s="229" t="str">
        <f>IF(INDEX(小男申込!$B$9:$O$108,$B82,6)="","",INDEX(小男申込!$B$9:$O$108,$B82,6))</f>
        <v/>
      </c>
      <c r="I82" s="229" t="str">
        <f>IF(INDEX(小男申込!$B$9:$O$108,$B82,1)="","",INDEX(小男申込!$B$9:$O$108,$B82,1))</f>
        <v/>
      </c>
      <c r="J82" s="229" t="str">
        <f>IF(INDEX(小男申込!$B$9:$O$108,$B82,1)="","",INDEX(小男申込!$B$9:$O$108,$B82,1))</f>
        <v/>
      </c>
      <c r="K82" s="229" t="str">
        <f>IF(INDEX(小男申込!$B$9:$O$108,$B82,1)="","",INDEX(小男申込!$B$9:$O$108,$B82,1))</f>
        <v/>
      </c>
      <c r="L82" s="230" t="str">
        <f>IF(INDEX(小男申込!$B$9:$O$108,$B82,1)="","",INDEX(小男申込!$B$9:$O$108,$B82,1))</f>
        <v/>
      </c>
      <c r="M82" s="95" t="str">
        <f>IF(INDEX(小男申込!$B$9:$O$108,$B82,13)="","",INDEX(小男申込!$B$9:$O$108,$B82,13)&amp;"  "&amp;INDEX(小女申込!$B$9:$S$108,$B82,13))</f>
        <v/>
      </c>
      <c r="N82" s="71"/>
    </row>
    <row r="83" spans="2:14" ht="15" customHeight="1">
      <c r="B83" s="83">
        <f t="shared" si="1"/>
        <v>53</v>
      </c>
      <c r="C83" s="90" t="str">
        <f>IF(INDEX(小男申込!$B$9:$O$108,$B83,1)="","",INDEX(小男申込!$B$9:$O$108,$B83,1))</f>
        <v/>
      </c>
      <c r="D83" s="91" t="str">
        <f>IF(INDEX(小男申込!$B$9:$O$108,$B83,2)="","",INDEX(小男申込!$B$9:$O$108,$B83,2))</f>
        <v/>
      </c>
      <c r="E83" s="92" t="str">
        <f>IF(INDEX(小男申込!$B$9:$O$108,$B83,3)="","",INDEX(小男申込!$B$9:$O$108,$B83,3))</f>
        <v/>
      </c>
      <c r="F83" s="93" t="str">
        <f>IF(INDEX(小男申込!$B$9:$O$108,$B83,4)="","",INDEX(小男申込!$B$9:$O$108,$B83,4))</f>
        <v/>
      </c>
      <c r="G83" s="94" t="str">
        <f>IF(INDEX(小男申込!$B$9:$O$108,$B83,14)="","",INDEX(小男申込!$B$9:$O$108,$B83,14))</f>
        <v/>
      </c>
      <c r="H83" s="229" t="str">
        <f>IF(INDEX(小男申込!$B$9:$O$108,$B83,6)="","",INDEX(小男申込!$B$9:$O$108,$B83,6))</f>
        <v/>
      </c>
      <c r="I83" s="229" t="str">
        <f>IF(INDEX(小男申込!$B$9:$O$108,$B83,1)="","",INDEX(小男申込!$B$9:$O$108,$B83,1))</f>
        <v/>
      </c>
      <c r="J83" s="229" t="str">
        <f>IF(INDEX(小男申込!$B$9:$O$108,$B83,1)="","",INDEX(小男申込!$B$9:$O$108,$B83,1))</f>
        <v/>
      </c>
      <c r="K83" s="229" t="str">
        <f>IF(INDEX(小男申込!$B$9:$O$108,$B83,1)="","",INDEX(小男申込!$B$9:$O$108,$B83,1))</f>
        <v/>
      </c>
      <c r="L83" s="230" t="str">
        <f>IF(INDEX(小男申込!$B$9:$O$108,$B83,1)="","",INDEX(小男申込!$B$9:$O$108,$B83,1))</f>
        <v/>
      </c>
      <c r="M83" s="95" t="str">
        <f>IF(INDEX(小男申込!$B$9:$O$108,$B83,13)="","",INDEX(小男申込!$B$9:$O$108,$B83,13)&amp;"  "&amp;INDEX(小女申込!$B$9:$S$108,$B83,13))</f>
        <v/>
      </c>
      <c r="N83" s="71"/>
    </row>
    <row r="84" spans="2:14" ht="15" customHeight="1">
      <c r="B84" s="83">
        <f t="shared" si="1"/>
        <v>54</v>
      </c>
      <c r="C84" s="90" t="str">
        <f>IF(INDEX(小男申込!$B$9:$O$108,$B84,1)="","",INDEX(小男申込!$B$9:$O$108,$B84,1))</f>
        <v/>
      </c>
      <c r="D84" s="91" t="str">
        <f>IF(INDEX(小男申込!$B$9:$O$108,$B84,2)="","",INDEX(小男申込!$B$9:$O$108,$B84,2))</f>
        <v/>
      </c>
      <c r="E84" s="92" t="str">
        <f>IF(INDEX(小男申込!$B$9:$O$108,$B84,3)="","",INDEX(小男申込!$B$9:$O$108,$B84,3))</f>
        <v/>
      </c>
      <c r="F84" s="93" t="str">
        <f>IF(INDEX(小男申込!$B$9:$O$108,$B84,4)="","",INDEX(小男申込!$B$9:$O$108,$B84,4))</f>
        <v/>
      </c>
      <c r="G84" s="94" t="str">
        <f>IF(INDEX(小男申込!$B$9:$O$108,$B84,14)="","",INDEX(小男申込!$B$9:$O$108,$B84,14))</f>
        <v/>
      </c>
      <c r="H84" s="229" t="str">
        <f>IF(INDEX(小男申込!$B$9:$O$108,$B84,6)="","",INDEX(小男申込!$B$9:$O$108,$B84,6))</f>
        <v/>
      </c>
      <c r="I84" s="229" t="str">
        <f>IF(INDEX(小男申込!$B$9:$O$108,$B84,1)="","",INDEX(小男申込!$B$9:$O$108,$B84,1))</f>
        <v/>
      </c>
      <c r="J84" s="229" t="str">
        <f>IF(INDEX(小男申込!$B$9:$O$108,$B84,1)="","",INDEX(小男申込!$B$9:$O$108,$B84,1))</f>
        <v/>
      </c>
      <c r="K84" s="229" t="str">
        <f>IF(INDEX(小男申込!$B$9:$O$108,$B84,1)="","",INDEX(小男申込!$B$9:$O$108,$B84,1))</f>
        <v/>
      </c>
      <c r="L84" s="230" t="str">
        <f>IF(INDEX(小男申込!$B$9:$O$108,$B84,1)="","",INDEX(小男申込!$B$9:$O$108,$B84,1))</f>
        <v/>
      </c>
      <c r="M84" s="95" t="str">
        <f>IF(INDEX(小男申込!$B$9:$O$108,$B84,13)="","",INDEX(小男申込!$B$9:$O$108,$B84,13)&amp;"  "&amp;INDEX(小女申込!$B$9:$S$108,$B84,13))</f>
        <v/>
      </c>
      <c r="N84" s="71"/>
    </row>
    <row r="85" spans="2:14" ht="15" customHeight="1">
      <c r="B85" s="83">
        <f t="shared" si="1"/>
        <v>55</v>
      </c>
      <c r="C85" s="90" t="str">
        <f>IF(INDEX(小男申込!$B$9:$O$108,$B85,1)="","",INDEX(小男申込!$B$9:$O$108,$B85,1))</f>
        <v/>
      </c>
      <c r="D85" s="91" t="str">
        <f>IF(INDEX(小男申込!$B$9:$O$108,$B85,2)="","",INDEX(小男申込!$B$9:$O$108,$B85,2))</f>
        <v/>
      </c>
      <c r="E85" s="92" t="str">
        <f>IF(INDEX(小男申込!$B$9:$O$108,$B85,3)="","",INDEX(小男申込!$B$9:$O$108,$B85,3))</f>
        <v/>
      </c>
      <c r="F85" s="93" t="str">
        <f>IF(INDEX(小男申込!$B$9:$O$108,$B85,4)="","",INDEX(小男申込!$B$9:$O$108,$B85,4))</f>
        <v/>
      </c>
      <c r="G85" s="94" t="str">
        <f>IF(INDEX(小男申込!$B$9:$O$108,$B85,14)="","",INDEX(小男申込!$B$9:$O$108,$B85,14))</f>
        <v/>
      </c>
      <c r="H85" s="229" t="str">
        <f>IF(INDEX(小男申込!$B$9:$O$108,$B85,6)="","",INDEX(小男申込!$B$9:$O$108,$B85,6))</f>
        <v/>
      </c>
      <c r="I85" s="229" t="str">
        <f>IF(INDEX(小男申込!$B$9:$O$108,$B85,1)="","",INDEX(小男申込!$B$9:$O$108,$B85,1))</f>
        <v/>
      </c>
      <c r="J85" s="229" t="str">
        <f>IF(INDEX(小男申込!$B$9:$O$108,$B85,1)="","",INDEX(小男申込!$B$9:$O$108,$B85,1))</f>
        <v/>
      </c>
      <c r="K85" s="229" t="str">
        <f>IF(INDEX(小男申込!$B$9:$O$108,$B85,1)="","",INDEX(小男申込!$B$9:$O$108,$B85,1))</f>
        <v/>
      </c>
      <c r="L85" s="230" t="str">
        <f>IF(INDEX(小男申込!$B$9:$O$108,$B85,1)="","",INDEX(小男申込!$B$9:$O$108,$B85,1))</f>
        <v/>
      </c>
      <c r="M85" s="95" t="str">
        <f>IF(INDEX(小男申込!$B$9:$O$108,$B85,13)="","",INDEX(小男申込!$B$9:$O$108,$B85,13)&amp;"  "&amp;INDEX(小女申込!$B$9:$S$108,$B85,13))</f>
        <v/>
      </c>
      <c r="N85" s="71"/>
    </row>
    <row r="86" spans="2:14" ht="15" customHeight="1">
      <c r="B86" s="83">
        <f t="shared" si="1"/>
        <v>56</v>
      </c>
      <c r="C86" s="90" t="str">
        <f>IF(INDEX(小男申込!$B$9:$O$108,$B86,1)="","",INDEX(小男申込!$B$9:$O$108,$B86,1))</f>
        <v/>
      </c>
      <c r="D86" s="91" t="str">
        <f>IF(INDEX(小男申込!$B$9:$O$108,$B86,2)="","",INDEX(小男申込!$B$9:$O$108,$B86,2))</f>
        <v/>
      </c>
      <c r="E86" s="92" t="str">
        <f>IF(INDEX(小男申込!$B$9:$O$108,$B86,3)="","",INDEX(小男申込!$B$9:$O$108,$B86,3))</f>
        <v/>
      </c>
      <c r="F86" s="93" t="str">
        <f>IF(INDEX(小男申込!$B$9:$O$108,$B86,4)="","",INDEX(小男申込!$B$9:$O$108,$B86,4))</f>
        <v/>
      </c>
      <c r="G86" s="94" t="str">
        <f>IF(INDEX(小男申込!$B$9:$O$108,$B86,14)="","",INDEX(小男申込!$B$9:$O$108,$B86,14))</f>
        <v/>
      </c>
      <c r="H86" s="229" t="str">
        <f>IF(INDEX(小男申込!$B$9:$O$108,$B86,6)="","",INDEX(小男申込!$B$9:$O$108,$B86,6))</f>
        <v/>
      </c>
      <c r="I86" s="229" t="str">
        <f>IF(INDEX(小男申込!$B$9:$O$108,$B86,1)="","",INDEX(小男申込!$B$9:$O$108,$B86,1))</f>
        <v/>
      </c>
      <c r="J86" s="229" t="str">
        <f>IF(INDEX(小男申込!$B$9:$O$108,$B86,1)="","",INDEX(小男申込!$B$9:$O$108,$B86,1))</f>
        <v/>
      </c>
      <c r="K86" s="229" t="str">
        <f>IF(INDEX(小男申込!$B$9:$O$108,$B86,1)="","",INDEX(小男申込!$B$9:$O$108,$B86,1))</f>
        <v/>
      </c>
      <c r="L86" s="230" t="str">
        <f>IF(INDEX(小男申込!$B$9:$O$108,$B86,1)="","",INDEX(小男申込!$B$9:$O$108,$B86,1))</f>
        <v/>
      </c>
      <c r="M86" s="95" t="str">
        <f>IF(INDEX(小男申込!$B$9:$O$108,$B86,13)="","",INDEX(小男申込!$B$9:$O$108,$B86,13)&amp;"  "&amp;INDEX(小女申込!$B$9:$S$108,$B86,13))</f>
        <v/>
      </c>
      <c r="N86" s="71"/>
    </row>
    <row r="87" spans="2:14" ht="15" customHeight="1">
      <c r="B87" s="83">
        <f t="shared" si="1"/>
        <v>57</v>
      </c>
      <c r="C87" s="90" t="str">
        <f>IF(INDEX(小男申込!$B$9:$O$108,$B87,1)="","",INDEX(小男申込!$B$9:$O$108,$B87,1))</f>
        <v/>
      </c>
      <c r="D87" s="91" t="str">
        <f>IF(INDEX(小男申込!$B$9:$O$108,$B87,2)="","",INDEX(小男申込!$B$9:$O$108,$B87,2))</f>
        <v/>
      </c>
      <c r="E87" s="92" t="str">
        <f>IF(INDEX(小男申込!$B$9:$O$108,$B87,3)="","",INDEX(小男申込!$B$9:$O$108,$B87,3))</f>
        <v/>
      </c>
      <c r="F87" s="93" t="str">
        <f>IF(INDEX(小男申込!$B$9:$O$108,$B87,4)="","",INDEX(小男申込!$B$9:$O$108,$B87,4))</f>
        <v/>
      </c>
      <c r="G87" s="94" t="str">
        <f>IF(INDEX(小男申込!$B$9:$O$108,$B87,14)="","",INDEX(小男申込!$B$9:$O$108,$B87,14))</f>
        <v/>
      </c>
      <c r="H87" s="229" t="str">
        <f>IF(INDEX(小男申込!$B$9:$O$108,$B87,6)="","",INDEX(小男申込!$B$9:$O$108,$B87,6))</f>
        <v/>
      </c>
      <c r="I87" s="229" t="str">
        <f>IF(INDEX(小男申込!$B$9:$O$108,$B87,1)="","",INDEX(小男申込!$B$9:$O$108,$B87,1))</f>
        <v/>
      </c>
      <c r="J87" s="229" t="str">
        <f>IF(INDEX(小男申込!$B$9:$O$108,$B87,1)="","",INDEX(小男申込!$B$9:$O$108,$B87,1))</f>
        <v/>
      </c>
      <c r="K87" s="229" t="str">
        <f>IF(INDEX(小男申込!$B$9:$O$108,$B87,1)="","",INDEX(小男申込!$B$9:$O$108,$B87,1))</f>
        <v/>
      </c>
      <c r="L87" s="230" t="str">
        <f>IF(INDEX(小男申込!$B$9:$O$108,$B87,1)="","",INDEX(小男申込!$B$9:$O$108,$B87,1))</f>
        <v/>
      </c>
      <c r="M87" s="95" t="str">
        <f>IF(INDEX(小男申込!$B$9:$O$108,$B87,13)="","",INDEX(小男申込!$B$9:$O$108,$B87,13)&amp;"  "&amp;INDEX(小女申込!$B$9:$S$108,$B87,13))</f>
        <v/>
      </c>
      <c r="N87" s="71"/>
    </row>
    <row r="88" spans="2:14" ht="15" customHeight="1">
      <c r="B88" s="83">
        <f t="shared" si="1"/>
        <v>58</v>
      </c>
      <c r="C88" s="90" t="str">
        <f>IF(INDEX(小男申込!$B$9:$O$108,$B88,1)="","",INDEX(小男申込!$B$9:$O$108,$B88,1))</f>
        <v/>
      </c>
      <c r="D88" s="91" t="str">
        <f>IF(INDEX(小男申込!$B$9:$O$108,$B88,2)="","",INDEX(小男申込!$B$9:$O$108,$B88,2))</f>
        <v/>
      </c>
      <c r="E88" s="92" t="str">
        <f>IF(INDEX(小男申込!$B$9:$O$108,$B88,3)="","",INDEX(小男申込!$B$9:$O$108,$B88,3))</f>
        <v/>
      </c>
      <c r="F88" s="93" t="str">
        <f>IF(INDEX(小男申込!$B$9:$O$108,$B88,4)="","",INDEX(小男申込!$B$9:$O$108,$B88,4))</f>
        <v/>
      </c>
      <c r="G88" s="94" t="str">
        <f>IF(INDEX(小男申込!$B$9:$O$108,$B88,14)="","",INDEX(小男申込!$B$9:$O$108,$B88,14))</f>
        <v/>
      </c>
      <c r="H88" s="229" t="str">
        <f>IF(INDEX(小男申込!$B$9:$O$108,$B88,6)="","",INDEX(小男申込!$B$9:$O$108,$B88,6))</f>
        <v/>
      </c>
      <c r="I88" s="229" t="str">
        <f>IF(INDEX(小男申込!$B$9:$O$108,$B88,1)="","",INDEX(小男申込!$B$9:$O$108,$B88,1))</f>
        <v/>
      </c>
      <c r="J88" s="229" t="str">
        <f>IF(INDEX(小男申込!$B$9:$O$108,$B88,1)="","",INDEX(小男申込!$B$9:$O$108,$B88,1))</f>
        <v/>
      </c>
      <c r="K88" s="229" t="str">
        <f>IF(INDEX(小男申込!$B$9:$O$108,$B88,1)="","",INDEX(小男申込!$B$9:$O$108,$B88,1))</f>
        <v/>
      </c>
      <c r="L88" s="230" t="str">
        <f>IF(INDEX(小男申込!$B$9:$O$108,$B88,1)="","",INDEX(小男申込!$B$9:$O$108,$B88,1))</f>
        <v/>
      </c>
      <c r="M88" s="95" t="str">
        <f>IF(INDEX(小男申込!$B$9:$O$108,$B88,13)="","",INDEX(小男申込!$B$9:$O$108,$B88,13)&amp;"  "&amp;INDEX(小女申込!$B$9:$S$108,$B88,13))</f>
        <v/>
      </c>
      <c r="N88" s="71"/>
    </row>
    <row r="89" spans="2:14" ht="15" customHeight="1">
      <c r="B89" s="83">
        <f t="shared" si="1"/>
        <v>59</v>
      </c>
      <c r="C89" s="90" t="str">
        <f>IF(INDEX(小男申込!$B$9:$O$108,$B89,1)="","",INDEX(小男申込!$B$9:$O$108,$B89,1))</f>
        <v/>
      </c>
      <c r="D89" s="91" t="str">
        <f>IF(INDEX(小男申込!$B$9:$O$108,$B89,2)="","",INDEX(小男申込!$B$9:$O$108,$B89,2))</f>
        <v/>
      </c>
      <c r="E89" s="92" t="str">
        <f>IF(INDEX(小男申込!$B$9:$O$108,$B89,3)="","",INDEX(小男申込!$B$9:$O$108,$B89,3))</f>
        <v/>
      </c>
      <c r="F89" s="93" t="str">
        <f>IF(INDEX(小男申込!$B$9:$O$108,$B89,4)="","",INDEX(小男申込!$B$9:$O$108,$B89,4))</f>
        <v/>
      </c>
      <c r="G89" s="94" t="str">
        <f>IF(INDEX(小男申込!$B$9:$O$108,$B89,14)="","",INDEX(小男申込!$B$9:$O$108,$B89,14))</f>
        <v/>
      </c>
      <c r="H89" s="229" t="str">
        <f>IF(INDEX(小男申込!$B$9:$O$108,$B89,6)="","",INDEX(小男申込!$B$9:$O$108,$B89,6))</f>
        <v/>
      </c>
      <c r="I89" s="229" t="str">
        <f>IF(INDEX(小男申込!$B$9:$O$108,$B89,1)="","",INDEX(小男申込!$B$9:$O$108,$B89,1))</f>
        <v/>
      </c>
      <c r="J89" s="229" t="str">
        <f>IF(INDEX(小男申込!$B$9:$O$108,$B89,1)="","",INDEX(小男申込!$B$9:$O$108,$B89,1))</f>
        <v/>
      </c>
      <c r="K89" s="229" t="str">
        <f>IF(INDEX(小男申込!$B$9:$O$108,$B89,1)="","",INDEX(小男申込!$B$9:$O$108,$B89,1))</f>
        <v/>
      </c>
      <c r="L89" s="230" t="str">
        <f>IF(INDEX(小男申込!$B$9:$O$108,$B89,1)="","",INDEX(小男申込!$B$9:$O$108,$B89,1))</f>
        <v/>
      </c>
      <c r="M89" s="95" t="str">
        <f>IF(INDEX(小男申込!$B$9:$O$108,$B89,13)="","",INDEX(小男申込!$B$9:$O$108,$B89,13)&amp;"  "&amp;INDEX(小女申込!$B$9:$S$108,$B89,13))</f>
        <v/>
      </c>
      <c r="N89" s="71"/>
    </row>
    <row r="90" spans="2:14" ht="15" customHeight="1">
      <c r="B90" s="83">
        <f t="shared" si="1"/>
        <v>60</v>
      </c>
      <c r="C90" s="97" t="str">
        <f>IF(INDEX(小男申込!$B$9:$O$108,$B90,1)="","",INDEX(小男申込!$B$9:$O$108,$B90,1))</f>
        <v/>
      </c>
      <c r="D90" s="98" t="str">
        <f>IF(INDEX(小男申込!$B$9:$O$108,$B90,2)="","",INDEX(小男申込!$B$9:$O$108,$B90,2))</f>
        <v/>
      </c>
      <c r="E90" s="99" t="str">
        <f>IF(INDEX(小男申込!$B$9:$O$108,$B90,3)="","",INDEX(小男申込!$B$9:$O$108,$B90,3))</f>
        <v/>
      </c>
      <c r="F90" s="100" t="str">
        <f>IF(INDEX(小男申込!$B$9:$O$108,$B90,4)="","",INDEX(小男申込!$B$9:$O$108,$B90,4))</f>
        <v/>
      </c>
      <c r="G90" s="101" t="str">
        <f>IF(INDEX(小男申込!$B$9:$O$108,$B90,14)="","",INDEX(小男申込!$B$9:$O$108,$B90,14))</f>
        <v/>
      </c>
      <c r="H90" s="237" t="str">
        <f>IF(INDEX(小男申込!$B$9:$O$108,$B90,6)="","",INDEX(小男申込!$B$9:$O$108,$B90,6))</f>
        <v/>
      </c>
      <c r="I90" s="237" t="str">
        <f>IF(INDEX(小男申込!$B$9:$O$108,$B90,1)="","",INDEX(小男申込!$B$9:$O$108,$B90,1))</f>
        <v/>
      </c>
      <c r="J90" s="237" t="str">
        <f>IF(INDEX(小男申込!$B$9:$O$108,$B90,1)="","",INDEX(小男申込!$B$9:$O$108,$B90,1))</f>
        <v/>
      </c>
      <c r="K90" s="237" t="str">
        <f>IF(INDEX(小男申込!$B$9:$O$108,$B90,1)="","",INDEX(小男申込!$B$9:$O$108,$B90,1))</f>
        <v/>
      </c>
      <c r="L90" s="238" t="str">
        <f>IF(INDEX(小男申込!$B$9:$O$108,$B90,1)="","",INDEX(小男申込!$B$9:$O$108,$B90,1))</f>
        <v/>
      </c>
      <c r="M90" s="102" t="str">
        <f>IF(INDEX(小男申込!$B$9:$O$108,$B90,13)="","",INDEX(小男申込!$B$9:$O$108,$B90,13)&amp;"  "&amp;INDEX(小女申込!$B$9:$S$108,$B90,13))</f>
        <v/>
      </c>
      <c r="N90" s="71"/>
    </row>
    <row r="91" spans="2:14" ht="15" customHeight="1">
      <c r="B91" s="83">
        <f t="shared" si="1"/>
        <v>61</v>
      </c>
      <c r="C91" s="84" t="str">
        <f>IF(INDEX(小男申込!$B$9:$O$108,$B91,1)="","",INDEX(小男申込!$B$9:$O$108,$B91,1))</f>
        <v/>
      </c>
      <c r="D91" s="85" t="str">
        <f>IF(INDEX(小男申込!$B$9:$O$108,$B91,2)="","",INDEX(小男申込!$B$9:$O$108,$B91,2))</f>
        <v/>
      </c>
      <c r="E91" s="86" t="str">
        <f>IF(INDEX(小男申込!$B$9:$O$108,$B91,3)="","",INDEX(小男申込!$B$9:$O$108,$B91,3))</f>
        <v/>
      </c>
      <c r="F91" s="87" t="str">
        <f>IF(INDEX(小男申込!$B$9:$O$108,$B91,4)="","",INDEX(小男申込!$B$9:$O$108,$B91,4))</f>
        <v/>
      </c>
      <c r="G91" s="88" t="str">
        <f>IF(INDEX(小男申込!$B$9:$O$108,$B91,14)="","",INDEX(小男申込!$B$9:$O$108,$B91,14))</f>
        <v/>
      </c>
      <c r="H91" s="235" t="str">
        <f>IF(INDEX(小男申込!$B$9:$O$108,$B91,6)="","",INDEX(小男申込!$B$9:$O$108,$B91,6))</f>
        <v/>
      </c>
      <c r="I91" s="235" t="str">
        <f>IF(INDEX(小男申込!$B$9:$O$108,$B91,1)="","",INDEX(小男申込!$B$9:$O$108,$B91,1))</f>
        <v/>
      </c>
      <c r="J91" s="235" t="str">
        <f>IF(INDEX(小男申込!$B$9:$O$108,$B91,1)="","",INDEX(小男申込!$B$9:$O$108,$B91,1))</f>
        <v/>
      </c>
      <c r="K91" s="235" t="str">
        <f>IF(INDEX(小男申込!$B$9:$O$108,$B91,1)="","",INDEX(小男申込!$B$9:$O$108,$B91,1))</f>
        <v/>
      </c>
      <c r="L91" s="236" t="str">
        <f>IF(INDEX(小男申込!$B$9:$O$108,$B91,1)="","",INDEX(小男申込!$B$9:$O$108,$B91,1))</f>
        <v/>
      </c>
      <c r="M91" s="103" t="str">
        <f>IF(INDEX(小男申込!$B$9:$O$108,$B91,13)="","",INDEX(小男申込!$B$9:$O$108,$B91,13)&amp;"  "&amp;INDEX(小女申込!$B$9:$S$108,$B91,13))</f>
        <v/>
      </c>
      <c r="N91" s="71"/>
    </row>
    <row r="92" spans="2:14" ht="15" customHeight="1">
      <c r="B92" s="83">
        <f t="shared" si="1"/>
        <v>62</v>
      </c>
      <c r="C92" s="90" t="str">
        <f>IF(INDEX(小男申込!$B$9:$O$108,$B92,1)="","",INDEX(小男申込!$B$9:$O$108,$B92,1))</f>
        <v/>
      </c>
      <c r="D92" s="91" t="str">
        <f>IF(INDEX(小男申込!$B$9:$O$108,$B92,2)="","",INDEX(小男申込!$B$9:$O$108,$B92,2))</f>
        <v/>
      </c>
      <c r="E92" s="92" t="str">
        <f>IF(INDEX(小男申込!$B$9:$O$108,$B92,3)="","",INDEX(小男申込!$B$9:$O$108,$B92,3))</f>
        <v/>
      </c>
      <c r="F92" s="93" t="str">
        <f>IF(INDEX(小男申込!$B$9:$O$108,$B92,4)="","",INDEX(小男申込!$B$9:$O$108,$B92,4))</f>
        <v/>
      </c>
      <c r="G92" s="94" t="str">
        <f>IF(INDEX(小男申込!$B$9:$O$108,$B92,14)="","",INDEX(小男申込!$B$9:$O$108,$B92,14))</f>
        <v/>
      </c>
      <c r="H92" s="229" t="str">
        <f>IF(INDEX(小男申込!$B$9:$O$108,$B92,6)="","",INDEX(小男申込!$B$9:$O$108,$B92,6))</f>
        <v/>
      </c>
      <c r="I92" s="229" t="str">
        <f>IF(INDEX(小男申込!$B$9:$O$108,$B92,1)="","",INDEX(小男申込!$B$9:$O$108,$B92,1))</f>
        <v/>
      </c>
      <c r="J92" s="229" t="str">
        <f>IF(INDEX(小男申込!$B$9:$O$108,$B92,1)="","",INDEX(小男申込!$B$9:$O$108,$B92,1))</f>
        <v/>
      </c>
      <c r="K92" s="229" t="str">
        <f>IF(INDEX(小男申込!$B$9:$O$108,$B92,1)="","",INDEX(小男申込!$B$9:$O$108,$B92,1))</f>
        <v/>
      </c>
      <c r="L92" s="230" t="str">
        <f>IF(INDEX(小男申込!$B$9:$O$108,$B92,1)="","",INDEX(小男申込!$B$9:$O$108,$B92,1))</f>
        <v/>
      </c>
      <c r="M92" s="95" t="str">
        <f>IF(INDEX(小男申込!$B$9:$O$108,$B92,13)="","",INDEX(小男申込!$B$9:$O$108,$B92,13)&amp;"  "&amp;INDEX(小女申込!$B$9:$S$108,$B92,13))</f>
        <v/>
      </c>
      <c r="N92" s="71"/>
    </row>
    <row r="93" spans="2:14" ht="15" customHeight="1">
      <c r="B93" s="83">
        <f t="shared" si="1"/>
        <v>63</v>
      </c>
      <c r="C93" s="90" t="str">
        <f>IF(INDEX(小男申込!$B$9:$O$108,$B93,1)="","",INDEX(小男申込!$B$9:$O$108,$B93,1))</f>
        <v/>
      </c>
      <c r="D93" s="91" t="str">
        <f>IF(INDEX(小男申込!$B$9:$O$108,$B93,2)="","",INDEX(小男申込!$B$9:$O$108,$B93,2))</f>
        <v/>
      </c>
      <c r="E93" s="92" t="str">
        <f>IF(INDEX(小男申込!$B$9:$O$108,$B93,3)="","",INDEX(小男申込!$B$9:$O$108,$B93,3))</f>
        <v/>
      </c>
      <c r="F93" s="93" t="str">
        <f>IF(INDEX(小男申込!$B$9:$O$108,$B93,4)="","",INDEX(小男申込!$B$9:$O$108,$B93,4))</f>
        <v/>
      </c>
      <c r="G93" s="94" t="str">
        <f>IF(INDEX(小男申込!$B$9:$O$108,$B93,14)="","",INDEX(小男申込!$B$9:$O$108,$B93,14))</f>
        <v/>
      </c>
      <c r="H93" s="229" t="str">
        <f>IF(INDEX(小男申込!$B$9:$O$108,$B93,6)="","",INDEX(小男申込!$B$9:$O$108,$B93,6))</f>
        <v/>
      </c>
      <c r="I93" s="229" t="str">
        <f>IF(INDEX(小男申込!$B$9:$O$108,$B93,1)="","",INDEX(小男申込!$B$9:$O$108,$B93,1))</f>
        <v/>
      </c>
      <c r="J93" s="229" t="str">
        <f>IF(INDEX(小男申込!$B$9:$O$108,$B93,1)="","",INDEX(小男申込!$B$9:$O$108,$B93,1))</f>
        <v/>
      </c>
      <c r="K93" s="229" t="str">
        <f>IF(INDEX(小男申込!$B$9:$O$108,$B93,1)="","",INDEX(小男申込!$B$9:$O$108,$B93,1))</f>
        <v/>
      </c>
      <c r="L93" s="230" t="str">
        <f>IF(INDEX(小男申込!$B$9:$O$108,$B93,1)="","",INDEX(小男申込!$B$9:$O$108,$B93,1))</f>
        <v/>
      </c>
      <c r="M93" s="95" t="str">
        <f>IF(INDEX(小男申込!$B$9:$O$108,$B93,13)="","",INDEX(小男申込!$B$9:$O$108,$B93,13)&amp;"  "&amp;INDEX(小女申込!$B$9:$S$108,$B93,13))</f>
        <v/>
      </c>
      <c r="N93" s="71"/>
    </row>
    <row r="94" spans="2:14" ht="15" customHeight="1">
      <c r="B94" s="83">
        <f t="shared" si="1"/>
        <v>64</v>
      </c>
      <c r="C94" s="90" t="str">
        <f>IF(INDEX(小男申込!$B$9:$O$108,$B94,1)="","",INDEX(小男申込!$B$9:$O$108,$B94,1))</f>
        <v/>
      </c>
      <c r="D94" s="91" t="str">
        <f>IF(INDEX(小男申込!$B$9:$O$108,$B94,2)="","",INDEX(小男申込!$B$9:$O$108,$B94,2))</f>
        <v/>
      </c>
      <c r="E94" s="92" t="str">
        <f>IF(INDEX(小男申込!$B$9:$O$108,$B94,3)="","",INDEX(小男申込!$B$9:$O$108,$B94,3))</f>
        <v/>
      </c>
      <c r="F94" s="93" t="str">
        <f>IF(INDEX(小男申込!$B$9:$O$108,$B94,4)="","",INDEX(小男申込!$B$9:$O$108,$B94,4))</f>
        <v/>
      </c>
      <c r="G94" s="94" t="str">
        <f>IF(INDEX(小男申込!$B$9:$O$108,$B94,14)="","",INDEX(小男申込!$B$9:$O$108,$B94,14))</f>
        <v/>
      </c>
      <c r="H94" s="229" t="str">
        <f>IF(INDEX(小男申込!$B$9:$O$108,$B94,6)="","",INDEX(小男申込!$B$9:$O$108,$B94,6))</f>
        <v/>
      </c>
      <c r="I94" s="229" t="str">
        <f>IF(INDEX(小男申込!$B$9:$O$108,$B94,1)="","",INDEX(小男申込!$B$9:$O$108,$B94,1))</f>
        <v/>
      </c>
      <c r="J94" s="229" t="str">
        <f>IF(INDEX(小男申込!$B$9:$O$108,$B94,1)="","",INDEX(小男申込!$B$9:$O$108,$B94,1))</f>
        <v/>
      </c>
      <c r="K94" s="229" t="str">
        <f>IF(INDEX(小男申込!$B$9:$O$108,$B94,1)="","",INDEX(小男申込!$B$9:$O$108,$B94,1))</f>
        <v/>
      </c>
      <c r="L94" s="230" t="str">
        <f>IF(INDEX(小男申込!$B$9:$O$108,$B94,1)="","",INDEX(小男申込!$B$9:$O$108,$B94,1))</f>
        <v/>
      </c>
      <c r="M94" s="95" t="str">
        <f>IF(INDEX(小男申込!$B$9:$O$108,$B94,13)="","",INDEX(小男申込!$B$9:$O$108,$B94,13)&amp;"  "&amp;INDEX(小女申込!$B$9:$S$108,$B94,13))</f>
        <v/>
      </c>
      <c r="N94" s="71"/>
    </row>
    <row r="95" spans="2:14" ht="15" customHeight="1">
      <c r="B95" s="83">
        <f t="shared" si="1"/>
        <v>65</v>
      </c>
      <c r="C95" s="90" t="str">
        <f>IF(INDEX(小男申込!$B$9:$O$108,$B95,1)="","",INDEX(小男申込!$B$9:$O$108,$B95,1))</f>
        <v/>
      </c>
      <c r="D95" s="91" t="str">
        <f>IF(INDEX(小男申込!$B$9:$O$108,$B95,2)="","",INDEX(小男申込!$B$9:$O$108,$B95,2))</f>
        <v/>
      </c>
      <c r="E95" s="92" t="str">
        <f>IF(INDEX(小男申込!$B$9:$O$108,$B95,3)="","",INDEX(小男申込!$B$9:$O$108,$B95,3))</f>
        <v/>
      </c>
      <c r="F95" s="93" t="str">
        <f>IF(INDEX(小男申込!$B$9:$O$108,$B95,4)="","",INDEX(小男申込!$B$9:$O$108,$B95,4))</f>
        <v/>
      </c>
      <c r="G95" s="94" t="str">
        <f>IF(INDEX(小男申込!$B$9:$O$108,$B95,14)="","",INDEX(小男申込!$B$9:$O$108,$B95,14))</f>
        <v/>
      </c>
      <c r="H95" s="229" t="str">
        <f>IF(INDEX(小男申込!$B$9:$O$108,$B95,6)="","",INDEX(小男申込!$B$9:$O$108,$B95,6))</f>
        <v/>
      </c>
      <c r="I95" s="229" t="str">
        <f>IF(INDEX(小男申込!$B$9:$O$108,$B95,1)="","",INDEX(小男申込!$B$9:$O$108,$B95,1))</f>
        <v/>
      </c>
      <c r="J95" s="229" t="str">
        <f>IF(INDEX(小男申込!$B$9:$O$108,$B95,1)="","",INDEX(小男申込!$B$9:$O$108,$B95,1))</f>
        <v/>
      </c>
      <c r="K95" s="229" t="str">
        <f>IF(INDEX(小男申込!$B$9:$O$108,$B95,1)="","",INDEX(小男申込!$B$9:$O$108,$B95,1))</f>
        <v/>
      </c>
      <c r="L95" s="230" t="str">
        <f>IF(INDEX(小男申込!$B$9:$O$108,$B95,1)="","",INDEX(小男申込!$B$9:$O$108,$B95,1))</f>
        <v/>
      </c>
      <c r="M95" s="95" t="str">
        <f>IF(INDEX(小男申込!$B$9:$O$108,$B95,13)="","",INDEX(小男申込!$B$9:$O$108,$B95,13)&amp;"  "&amp;INDEX(小女申込!$B$9:$S$108,$B95,13))</f>
        <v/>
      </c>
      <c r="N95" s="71"/>
    </row>
    <row r="96" spans="2:14" ht="15" customHeight="1">
      <c r="B96" s="83">
        <f t="shared" si="1"/>
        <v>66</v>
      </c>
      <c r="C96" s="90" t="str">
        <f>IF(INDEX(小男申込!$B$9:$O$108,$B96,1)="","",INDEX(小男申込!$B$9:$O$108,$B96,1))</f>
        <v/>
      </c>
      <c r="D96" s="91" t="str">
        <f>IF(INDEX(小男申込!$B$9:$O$108,$B96,2)="","",INDEX(小男申込!$B$9:$O$108,$B96,2))</f>
        <v/>
      </c>
      <c r="E96" s="92" t="str">
        <f>IF(INDEX(小男申込!$B$9:$O$108,$B96,3)="","",INDEX(小男申込!$B$9:$O$108,$B96,3))</f>
        <v/>
      </c>
      <c r="F96" s="93" t="str">
        <f>IF(INDEX(小男申込!$B$9:$O$108,$B96,4)="","",INDEX(小男申込!$B$9:$O$108,$B96,4))</f>
        <v/>
      </c>
      <c r="G96" s="94" t="str">
        <f>IF(INDEX(小男申込!$B$9:$O$108,$B96,14)="","",INDEX(小男申込!$B$9:$O$108,$B96,14))</f>
        <v/>
      </c>
      <c r="H96" s="229" t="str">
        <f>IF(INDEX(小男申込!$B$9:$O$108,$B96,6)="","",INDEX(小男申込!$B$9:$O$108,$B96,6))</f>
        <v/>
      </c>
      <c r="I96" s="229" t="str">
        <f>IF(INDEX(小男申込!$B$9:$O$108,$B96,1)="","",INDEX(小男申込!$B$9:$O$108,$B96,1))</f>
        <v/>
      </c>
      <c r="J96" s="229" t="str">
        <f>IF(INDEX(小男申込!$B$9:$O$108,$B96,1)="","",INDEX(小男申込!$B$9:$O$108,$B96,1))</f>
        <v/>
      </c>
      <c r="K96" s="229" t="str">
        <f>IF(INDEX(小男申込!$B$9:$O$108,$B96,1)="","",INDEX(小男申込!$B$9:$O$108,$B96,1))</f>
        <v/>
      </c>
      <c r="L96" s="230" t="str">
        <f>IF(INDEX(小男申込!$B$9:$O$108,$B96,1)="","",INDEX(小男申込!$B$9:$O$108,$B96,1))</f>
        <v/>
      </c>
      <c r="M96" s="95" t="str">
        <f>IF(INDEX(小男申込!$B$9:$O$108,$B96,13)="","",INDEX(小男申込!$B$9:$O$108,$B96,13)&amp;"  "&amp;INDEX(小女申込!$B$9:$S$108,$B96,13))</f>
        <v/>
      </c>
      <c r="N96" s="71"/>
    </row>
    <row r="97" spans="2:14" ht="15" customHeight="1">
      <c r="B97" s="83">
        <f t="shared" si="1"/>
        <v>67</v>
      </c>
      <c r="C97" s="90" t="str">
        <f>IF(INDEX(小男申込!$B$9:$O$108,$B97,1)="","",INDEX(小男申込!$B$9:$O$108,$B97,1))</f>
        <v/>
      </c>
      <c r="D97" s="91" t="str">
        <f>IF(INDEX(小男申込!$B$9:$O$108,$B97,2)="","",INDEX(小男申込!$B$9:$O$108,$B97,2))</f>
        <v/>
      </c>
      <c r="E97" s="92" t="str">
        <f>IF(INDEX(小男申込!$B$9:$O$108,$B97,3)="","",INDEX(小男申込!$B$9:$O$108,$B97,3))</f>
        <v/>
      </c>
      <c r="F97" s="93" t="str">
        <f>IF(INDEX(小男申込!$B$9:$O$108,$B97,4)="","",INDEX(小男申込!$B$9:$O$108,$B97,4))</f>
        <v/>
      </c>
      <c r="G97" s="94" t="str">
        <f>IF(INDEX(小男申込!$B$9:$O$108,$B97,14)="","",INDEX(小男申込!$B$9:$O$108,$B97,14))</f>
        <v/>
      </c>
      <c r="H97" s="229" t="str">
        <f>IF(INDEX(小男申込!$B$9:$O$108,$B97,6)="","",INDEX(小男申込!$B$9:$O$108,$B97,6))</f>
        <v/>
      </c>
      <c r="I97" s="229" t="str">
        <f>IF(INDEX(小男申込!$B$9:$O$108,$B97,1)="","",INDEX(小男申込!$B$9:$O$108,$B97,1))</f>
        <v/>
      </c>
      <c r="J97" s="229" t="str">
        <f>IF(INDEX(小男申込!$B$9:$O$108,$B97,1)="","",INDEX(小男申込!$B$9:$O$108,$B97,1))</f>
        <v/>
      </c>
      <c r="K97" s="229" t="str">
        <f>IF(INDEX(小男申込!$B$9:$O$108,$B97,1)="","",INDEX(小男申込!$B$9:$O$108,$B97,1))</f>
        <v/>
      </c>
      <c r="L97" s="230" t="str">
        <f>IF(INDEX(小男申込!$B$9:$O$108,$B97,1)="","",INDEX(小男申込!$B$9:$O$108,$B97,1))</f>
        <v/>
      </c>
      <c r="M97" s="95" t="str">
        <f>IF(INDEX(小男申込!$B$9:$O$108,$B97,13)="","",INDEX(小男申込!$B$9:$O$108,$B97,13)&amp;"  "&amp;INDEX(小女申込!$B$9:$S$108,$B97,13))</f>
        <v/>
      </c>
      <c r="N97" s="71"/>
    </row>
    <row r="98" spans="2:14" ht="15" customHeight="1">
      <c r="B98" s="83">
        <f t="shared" si="1"/>
        <v>68</v>
      </c>
      <c r="C98" s="90" t="str">
        <f>IF(INDEX(小男申込!$B$9:$O$108,$B98,1)="","",INDEX(小男申込!$B$9:$O$108,$B98,1))</f>
        <v/>
      </c>
      <c r="D98" s="91" t="str">
        <f>IF(INDEX(小男申込!$B$9:$O$108,$B98,2)="","",INDEX(小男申込!$B$9:$O$108,$B98,2))</f>
        <v/>
      </c>
      <c r="E98" s="92" t="str">
        <f>IF(INDEX(小男申込!$B$9:$O$108,$B98,3)="","",INDEX(小男申込!$B$9:$O$108,$B98,3))</f>
        <v/>
      </c>
      <c r="F98" s="93" t="str">
        <f>IF(INDEX(小男申込!$B$9:$O$108,$B98,4)="","",INDEX(小男申込!$B$9:$O$108,$B98,4))</f>
        <v/>
      </c>
      <c r="G98" s="94" t="str">
        <f>IF(INDEX(小男申込!$B$9:$O$108,$B98,14)="","",INDEX(小男申込!$B$9:$O$108,$B98,14))</f>
        <v/>
      </c>
      <c r="H98" s="229" t="str">
        <f>IF(INDEX(小男申込!$B$9:$O$108,$B98,6)="","",INDEX(小男申込!$B$9:$O$108,$B98,6))</f>
        <v/>
      </c>
      <c r="I98" s="229" t="str">
        <f>IF(INDEX(小男申込!$B$9:$O$108,$B98,1)="","",INDEX(小男申込!$B$9:$O$108,$B98,1))</f>
        <v/>
      </c>
      <c r="J98" s="229" t="str">
        <f>IF(INDEX(小男申込!$B$9:$O$108,$B98,1)="","",INDEX(小男申込!$B$9:$O$108,$B98,1))</f>
        <v/>
      </c>
      <c r="K98" s="229" t="str">
        <f>IF(INDEX(小男申込!$B$9:$O$108,$B98,1)="","",INDEX(小男申込!$B$9:$O$108,$B98,1))</f>
        <v/>
      </c>
      <c r="L98" s="230" t="str">
        <f>IF(INDEX(小男申込!$B$9:$O$108,$B98,1)="","",INDEX(小男申込!$B$9:$O$108,$B98,1))</f>
        <v/>
      </c>
      <c r="M98" s="95" t="str">
        <f>IF(INDEX(小男申込!$B$9:$O$108,$B98,13)="","",INDEX(小男申込!$B$9:$O$108,$B98,13)&amp;"  "&amp;INDEX(小女申込!$B$9:$S$108,$B98,13))</f>
        <v/>
      </c>
      <c r="N98" s="71"/>
    </row>
    <row r="99" spans="2:14" ht="15" customHeight="1">
      <c r="B99" s="83">
        <f t="shared" si="1"/>
        <v>69</v>
      </c>
      <c r="C99" s="90" t="str">
        <f>IF(INDEX(小男申込!$B$9:$O$108,$B99,1)="","",INDEX(小男申込!$B$9:$O$108,$B99,1))</f>
        <v/>
      </c>
      <c r="D99" s="91" t="str">
        <f>IF(INDEX(小男申込!$B$9:$O$108,$B99,2)="","",INDEX(小男申込!$B$9:$O$108,$B99,2))</f>
        <v/>
      </c>
      <c r="E99" s="92" t="str">
        <f>IF(INDEX(小男申込!$B$9:$O$108,$B99,3)="","",INDEX(小男申込!$B$9:$O$108,$B99,3))</f>
        <v/>
      </c>
      <c r="F99" s="93" t="str">
        <f>IF(INDEX(小男申込!$B$9:$O$108,$B99,4)="","",INDEX(小男申込!$B$9:$O$108,$B99,4))</f>
        <v/>
      </c>
      <c r="G99" s="94" t="str">
        <f>IF(INDEX(小男申込!$B$9:$O$108,$B99,14)="","",INDEX(小男申込!$B$9:$O$108,$B99,14))</f>
        <v/>
      </c>
      <c r="H99" s="229" t="str">
        <f>IF(INDEX(小男申込!$B$9:$O$108,$B99,6)="","",INDEX(小男申込!$B$9:$O$108,$B99,6))</f>
        <v/>
      </c>
      <c r="I99" s="229" t="str">
        <f>IF(INDEX(小男申込!$B$9:$O$108,$B99,1)="","",INDEX(小男申込!$B$9:$O$108,$B99,1))</f>
        <v/>
      </c>
      <c r="J99" s="229" t="str">
        <f>IF(INDEX(小男申込!$B$9:$O$108,$B99,1)="","",INDEX(小男申込!$B$9:$O$108,$B99,1))</f>
        <v/>
      </c>
      <c r="K99" s="229" t="str">
        <f>IF(INDEX(小男申込!$B$9:$O$108,$B99,1)="","",INDEX(小男申込!$B$9:$O$108,$B99,1))</f>
        <v/>
      </c>
      <c r="L99" s="230" t="str">
        <f>IF(INDEX(小男申込!$B$9:$O$108,$B99,1)="","",INDEX(小男申込!$B$9:$O$108,$B99,1))</f>
        <v/>
      </c>
      <c r="M99" s="95" t="str">
        <f>IF(INDEX(小男申込!$B$9:$O$108,$B99,13)="","",INDEX(小男申込!$B$9:$O$108,$B99,13)&amp;"  "&amp;INDEX(小女申込!$B$9:$S$108,$B99,13))</f>
        <v/>
      </c>
      <c r="N99" s="71"/>
    </row>
    <row r="100" spans="2:14" ht="15" customHeight="1">
      <c r="B100" s="83">
        <f t="shared" si="1"/>
        <v>70</v>
      </c>
      <c r="C100" s="97" t="str">
        <f>IF(INDEX(小男申込!$B$9:$O$108,$B100,1)="","",INDEX(小男申込!$B$9:$O$108,$B100,1))</f>
        <v/>
      </c>
      <c r="D100" s="98" t="str">
        <f>IF(INDEX(小男申込!$B$9:$O$108,$B100,2)="","",INDEX(小男申込!$B$9:$O$108,$B100,2))</f>
        <v/>
      </c>
      <c r="E100" s="99" t="str">
        <f>IF(INDEX(小男申込!$B$9:$O$108,$B100,3)="","",INDEX(小男申込!$B$9:$O$108,$B100,3))</f>
        <v/>
      </c>
      <c r="F100" s="100" t="str">
        <f>IF(INDEX(小男申込!$B$9:$O$108,$B100,4)="","",INDEX(小男申込!$B$9:$O$108,$B100,4))</f>
        <v/>
      </c>
      <c r="G100" s="101" t="str">
        <f>IF(INDEX(小男申込!$B$9:$O$108,$B100,14)="","",INDEX(小男申込!$B$9:$O$108,$B100,14))</f>
        <v/>
      </c>
      <c r="H100" s="237" t="str">
        <f>IF(INDEX(小男申込!$B$9:$O$108,$B100,6)="","",INDEX(小男申込!$B$9:$O$108,$B100,6))</f>
        <v/>
      </c>
      <c r="I100" s="237" t="str">
        <f>IF(INDEX(小男申込!$B$9:$O$108,$B100,1)="","",INDEX(小男申込!$B$9:$O$108,$B100,1))</f>
        <v/>
      </c>
      <c r="J100" s="237" t="str">
        <f>IF(INDEX(小男申込!$B$9:$O$108,$B100,1)="","",INDEX(小男申込!$B$9:$O$108,$B100,1))</f>
        <v/>
      </c>
      <c r="K100" s="237" t="str">
        <f>IF(INDEX(小男申込!$B$9:$O$108,$B100,1)="","",INDEX(小男申込!$B$9:$O$108,$B100,1))</f>
        <v/>
      </c>
      <c r="L100" s="238" t="str">
        <f>IF(INDEX(小男申込!$B$9:$O$108,$B100,1)="","",INDEX(小男申込!$B$9:$O$108,$B100,1))</f>
        <v/>
      </c>
      <c r="M100" s="102" t="str">
        <f>IF(INDEX(小男申込!$B$9:$O$108,$B100,13)="","",INDEX(小男申込!$B$9:$O$108,$B100,13)&amp;"  "&amp;INDEX(小女申込!$B$9:$S$108,$B100,13))</f>
        <v/>
      </c>
      <c r="N100" s="71"/>
    </row>
    <row r="101" spans="2:14" ht="15" customHeight="1">
      <c r="B101" s="83">
        <f t="shared" si="1"/>
        <v>71</v>
      </c>
      <c r="C101" s="84" t="str">
        <f>IF(INDEX(小男申込!$B$9:$O$108,$B101,1)="","",INDEX(小男申込!$B$9:$O$108,$B101,1))</f>
        <v/>
      </c>
      <c r="D101" s="85" t="str">
        <f>IF(INDEX(小男申込!$B$9:$O$108,$B101,2)="","",INDEX(小男申込!$B$9:$O$108,$B101,2))</f>
        <v/>
      </c>
      <c r="E101" s="86" t="str">
        <f>IF(INDEX(小男申込!$B$9:$O$108,$B101,3)="","",INDEX(小男申込!$B$9:$O$108,$B101,3))</f>
        <v/>
      </c>
      <c r="F101" s="87" t="str">
        <f>IF(INDEX(小男申込!$B$9:$O$108,$B101,4)="","",INDEX(小男申込!$B$9:$O$108,$B101,4))</f>
        <v/>
      </c>
      <c r="G101" s="88" t="str">
        <f>IF(INDEX(小男申込!$B$9:$O$108,$B101,14)="","",INDEX(小男申込!$B$9:$O$108,$B101,14))</f>
        <v/>
      </c>
      <c r="H101" s="235" t="str">
        <f>IF(INDEX(小男申込!$B$9:$O$108,$B101,6)="","",INDEX(小男申込!$B$9:$O$108,$B101,6))</f>
        <v/>
      </c>
      <c r="I101" s="235" t="str">
        <f>IF(INDEX(小男申込!$B$9:$O$108,$B101,1)="","",INDEX(小男申込!$B$9:$O$108,$B101,1))</f>
        <v/>
      </c>
      <c r="J101" s="235" t="str">
        <f>IF(INDEX(小男申込!$B$9:$O$108,$B101,1)="","",INDEX(小男申込!$B$9:$O$108,$B101,1))</f>
        <v/>
      </c>
      <c r="K101" s="235" t="str">
        <f>IF(INDEX(小男申込!$B$9:$O$108,$B101,1)="","",INDEX(小男申込!$B$9:$O$108,$B101,1))</f>
        <v/>
      </c>
      <c r="L101" s="236" t="str">
        <f>IF(INDEX(小男申込!$B$9:$O$108,$B101,1)="","",INDEX(小男申込!$B$9:$O$108,$B101,1))</f>
        <v/>
      </c>
      <c r="M101" s="103" t="str">
        <f>IF(INDEX(小男申込!$B$9:$O$108,$B101,13)="","",INDEX(小男申込!$B$9:$O$108,$B101,13)&amp;"  "&amp;INDEX(小女申込!$B$9:$S$108,$B101,13))</f>
        <v/>
      </c>
      <c r="N101" s="71"/>
    </row>
    <row r="102" spans="2:14" ht="15" customHeight="1">
      <c r="B102" s="83">
        <f t="shared" si="1"/>
        <v>72</v>
      </c>
      <c r="C102" s="90" t="str">
        <f>IF(INDEX(小男申込!$B$9:$O$108,$B102,1)="","",INDEX(小男申込!$B$9:$O$108,$B102,1))</f>
        <v/>
      </c>
      <c r="D102" s="91" t="str">
        <f>IF(INDEX(小男申込!$B$9:$O$108,$B102,2)="","",INDEX(小男申込!$B$9:$O$108,$B102,2))</f>
        <v/>
      </c>
      <c r="E102" s="92" t="str">
        <f>IF(INDEX(小男申込!$B$9:$O$108,$B102,3)="","",INDEX(小男申込!$B$9:$O$108,$B102,3))</f>
        <v/>
      </c>
      <c r="F102" s="93" t="str">
        <f>IF(INDEX(小男申込!$B$9:$O$108,$B102,4)="","",INDEX(小男申込!$B$9:$O$108,$B102,4))</f>
        <v/>
      </c>
      <c r="G102" s="94" t="str">
        <f>IF(INDEX(小男申込!$B$9:$O$108,$B102,14)="","",INDEX(小男申込!$B$9:$O$108,$B102,14))</f>
        <v/>
      </c>
      <c r="H102" s="229" t="str">
        <f>IF(INDEX(小男申込!$B$9:$O$108,$B102,6)="","",INDEX(小男申込!$B$9:$O$108,$B102,6))</f>
        <v/>
      </c>
      <c r="I102" s="229" t="str">
        <f>IF(INDEX(小男申込!$B$9:$O$108,$B102,1)="","",INDEX(小男申込!$B$9:$O$108,$B102,1))</f>
        <v/>
      </c>
      <c r="J102" s="229" t="str">
        <f>IF(INDEX(小男申込!$B$9:$O$108,$B102,1)="","",INDEX(小男申込!$B$9:$O$108,$B102,1))</f>
        <v/>
      </c>
      <c r="K102" s="229" t="str">
        <f>IF(INDEX(小男申込!$B$9:$O$108,$B102,1)="","",INDEX(小男申込!$B$9:$O$108,$B102,1))</f>
        <v/>
      </c>
      <c r="L102" s="230" t="str">
        <f>IF(INDEX(小男申込!$B$9:$O$108,$B102,1)="","",INDEX(小男申込!$B$9:$O$108,$B102,1))</f>
        <v/>
      </c>
      <c r="M102" s="95" t="str">
        <f>IF(INDEX(小男申込!$B$9:$O$108,$B102,13)="","",INDEX(小男申込!$B$9:$O$108,$B102,13)&amp;"  "&amp;INDEX(小女申込!$B$9:$S$108,$B102,13))</f>
        <v/>
      </c>
      <c r="N102" s="71"/>
    </row>
    <row r="103" spans="2:14" ht="15" customHeight="1">
      <c r="B103" s="83">
        <f t="shared" si="1"/>
        <v>73</v>
      </c>
      <c r="C103" s="90" t="str">
        <f>IF(INDEX(小男申込!$B$9:$O$108,$B103,1)="","",INDEX(小男申込!$B$9:$O$108,$B103,1))</f>
        <v/>
      </c>
      <c r="D103" s="91" t="str">
        <f>IF(INDEX(小男申込!$B$9:$O$108,$B103,2)="","",INDEX(小男申込!$B$9:$O$108,$B103,2))</f>
        <v/>
      </c>
      <c r="E103" s="92" t="str">
        <f>IF(INDEX(小男申込!$B$9:$O$108,$B103,3)="","",INDEX(小男申込!$B$9:$O$108,$B103,3))</f>
        <v/>
      </c>
      <c r="F103" s="93" t="str">
        <f>IF(INDEX(小男申込!$B$9:$O$108,$B103,4)="","",INDEX(小男申込!$B$9:$O$108,$B103,4))</f>
        <v/>
      </c>
      <c r="G103" s="94" t="str">
        <f>IF(INDEX(小男申込!$B$9:$O$108,$B103,14)="","",INDEX(小男申込!$B$9:$O$108,$B103,14))</f>
        <v/>
      </c>
      <c r="H103" s="229" t="str">
        <f>IF(INDEX(小男申込!$B$9:$O$108,$B103,6)="","",INDEX(小男申込!$B$9:$O$108,$B103,6))</f>
        <v/>
      </c>
      <c r="I103" s="229" t="str">
        <f>IF(INDEX(小男申込!$B$9:$O$108,$B103,1)="","",INDEX(小男申込!$B$9:$O$108,$B103,1))</f>
        <v/>
      </c>
      <c r="J103" s="229" t="str">
        <f>IF(INDEX(小男申込!$B$9:$O$108,$B103,1)="","",INDEX(小男申込!$B$9:$O$108,$B103,1))</f>
        <v/>
      </c>
      <c r="K103" s="229" t="str">
        <f>IF(INDEX(小男申込!$B$9:$O$108,$B103,1)="","",INDEX(小男申込!$B$9:$O$108,$B103,1))</f>
        <v/>
      </c>
      <c r="L103" s="230" t="str">
        <f>IF(INDEX(小男申込!$B$9:$O$108,$B103,1)="","",INDEX(小男申込!$B$9:$O$108,$B103,1))</f>
        <v/>
      </c>
      <c r="M103" s="95" t="str">
        <f>IF(INDEX(小男申込!$B$9:$O$108,$B103,13)="","",INDEX(小男申込!$B$9:$O$108,$B103,13)&amp;"  "&amp;INDEX(小女申込!$B$9:$S$108,$B103,13))</f>
        <v/>
      </c>
      <c r="N103" s="71"/>
    </row>
    <row r="104" spans="2:14" ht="15" customHeight="1">
      <c r="B104" s="83">
        <f t="shared" si="1"/>
        <v>74</v>
      </c>
      <c r="C104" s="90" t="str">
        <f>IF(INDEX(小男申込!$B$9:$O$108,$B104,1)="","",INDEX(小男申込!$B$9:$O$108,$B104,1))</f>
        <v/>
      </c>
      <c r="D104" s="91" t="str">
        <f>IF(INDEX(小男申込!$B$9:$O$108,$B104,2)="","",INDEX(小男申込!$B$9:$O$108,$B104,2))</f>
        <v/>
      </c>
      <c r="E104" s="92" t="str">
        <f>IF(INDEX(小男申込!$B$9:$O$108,$B104,3)="","",INDEX(小男申込!$B$9:$O$108,$B104,3))</f>
        <v/>
      </c>
      <c r="F104" s="93" t="str">
        <f>IF(INDEX(小男申込!$B$9:$O$108,$B104,4)="","",INDEX(小男申込!$B$9:$O$108,$B104,4))</f>
        <v/>
      </c>
      <c r="G104" s="94" t="str">
        <f>IF(INDEX(小男申込!$B$9:$O$108,$B104,14)="","",INDEX(小男申込!$B$9:$O$108,$B104,14))</f>
        <v/>
      </c>
      <c r="H104" s="229" t="str">
        <f>IF(INDEX(小男申込!$B$9:$O$108,$B104,6)="","",INDEX(小男申込!$B$9:$O$108,$B104,6))</f>
        <v/>
      </c>
      <c r="I104" s="229" t="str">
        <f>IF(INDEX(小男申込!$B$9:$O$108,$B104,1)="","",INDEX(小男申込!$B$9:$O$108,$B104,1))</f>
        <v/>
      </c>
      <c r="J104" s="229" t="str">
        <f>IF(INDEX(小男申込!$B$9:$O$108,$B104,1)="","",INDEX(小男申込!$B$9:$O$108,$B104,1))</f>
        <v/>
      </c>
      <c r="K104" s="229" t="str">
        <f>IF(INDEX(小男申込!$B$9:$O$108,$B104,1)="","",INDEX(小男申込!$B$9:$O$108,$B104,1))</f>
        <v/>
      </c>
      <c r="L104" s="230" t="str">
        <f>IF(INDEX(小男申込!$B$9:$O$108,$B104,1)="","",INDEX(小男申込!$B$9:$O$108,$B104,1))</f>
        <v/>
      </c>
      <c r="M104" s="95" t="str">
        <f>IF(INDEX(小男申込!$B$9:$O$108,$B104,13)="","",INDEX(小男申込!$B$9:$O$108,$B104,13)&amp;"  "&amp;INDEX(小女申込!$B$9:$S$108,$B104,13))</f>
        <v/>
      </c>
      <c r="N104" s="71"/>
    </row>
    <row r="105" spans="2:14" ht="15" customHeight="1">
      <c r="B105" s="83">
        <f t="shared" si="1"/>
        <v>75</v>
      </c>
      <c r="C105" s="90" t="str">
        <f>IF(INDEX(小男申込!$B$9:$O$108,$B105,1)="","",INDEX(小男申込!$B$9:$O$108,$B105,1))</f>
        <v/>
      </c>
      <c r="D105" s="91" t="str">
        <f>IF(INDEX(小男申込!$B$9:$O$108,$B105,2)="","",INDEX(小男申込!$B$9:$O$108,$B105,2))</f>
        <v/>
      </c>
      <c r="E105" s="92" t="str">
        <f>IF(INDEX(小男申込!$B$9:$O$108,$B105,3)="","",INDEX(小男申込!$B$9:$O$108,$B105,3))</f>
        <v/>
      </c>
      <c r="F105" s="93" t="str">
        <f>IF(INDEX(小男申込!$B$9:$O$108,$B105,4)="","",INDEX(小男申込!$B$9:$O$108,$B105,4))</f>
        <v/>
      </c>
      <c r="G105" s="94" t="str">
        <f>IF(INDEX(小男申込!$B$9:$O$108,$B105,14)="","",INDEX(小男申込!$B$9:$O$108,$B105,14))</f>
        <v/>
      </c>
      <c r="H105" s="229" t="str">
        <f>IF(INDEX(小男申込!$B$9:$O$108,$B105,6)="","",INDEX(小男申込!$B$9:$O$108,$B105,6))</f>
        <v/>
      </c>
      <c r="I105" s="229" t="str">
        <f>IF(INDEX(小男申込!$B$9:$O$108,$B105,1)="","",INDEX(小男申込!$B$9:$O$108,$B105,1))</f>
        <v/>
      </c>
      <c r="J105" s="229" t="str">
        <f>IF(INDEX(小男申込!$B$9:$O$108,$B105,1)="","",INDEX(小男申込!$B$9:$O$108,$B105,1))</f>
        <v/>
      </c>
      <c r="K105" s="229" t="str">
        <f>IF(INDEX(小男申込!$B$9:$O$108,$B105,1)="","",INDEX(小男申込!$B$9:$O$108,$B105,1))</f>
        <v/>
      </c>
      <c r="L105" s="230" t="str">
        <f>IF(INDEX(小男申込!$B$9:$O$108,$B105,1)="","",INDEX(小男申込!$B$9:$O$108,$B105,1))</f>
        <v/>
      </c>
      <c r="M105" s="95" t="str">
        <f>IF(INDEX(小男申込!$B$9:$O$108,$B105,13)="","",INDEX(小男申込!$B$9:$O$108,$B105,13)&amp;"  "&amp;INDEX(小女申込!$B$9:$S$108,$B105,13))</f>
        <v/>
      </c>
      <c r="N105" s="71"/>
    </row>
    <row r="106" spans="2:14" ht="15" customHeight="1">
      <c r="B106" s="83">
        <f t="shared" si="1"/>
        <v>76</v>
      </c>
      <c r="C106" s="90" t="str">
        <f>IF(INDEX(小男申込!$B$9:$O$108,$B106,1)="","",INDEX(小男申込!$B$9:$O$108,$B106,1))</f>
        <v/>
      </c>
      <c r="D106" s="91" t="str">
        <f>IF(INDEX(小男申込!$B$9:$O$108,$B106,2)="","",INDEX(小男申込!$B$9:$O$108,$B106,2))</f>
        <v/>
      </c>
      <c r="E106" s="92" t="str">
        <f>IF(INDEX(小男申込!$B$9:$O$108,$B106,3)="","",INDEX(小男申込!$B$9:$O$108,$B106,3))</f>
        <v/>
      </c>
      <c r="F106" s="93" t="str">
        <f>IF(INDEX(小男申込!$B$9:$O$108,$B106,4)="","",INDEX(小男申込!$B$9:$O$108,$B106,4))</f>
        <v/>
      </c>
      <c r="G106" s="94" t="str">
        <f>IF(INDEX(小男申込!$B$9:$O$108,$B106,14)="","",INDEX(小男申込!$B$9:$O$108,$B106,14))</f>
        <v/>
      </c>
      <c r="H106" s="229" t="str">
        <f>IF(INDEX(小男申込!$B$9:$O$108,$B106,6)="","",INDEX(小男申込!$B$9:$O$108,$B106,6))</f>
        <v/>
      </c>
      <c r="I106" s="229" t="str">
        <f>IF(INDEX(小男申込!$B$9:$O$108,$B106,1)="","",INDEX(小男申込!$B$9:$O$108,$B106,1))</f>
        <v/>
      </c>
      <c r="J106" s="229" t="str">
        <f>IF(INDEX(小男申込!$B$9:$O$108,$B106,1)="","",INDEX(小男申込!$B$9:$O$108,$B106,1))</f>
        <v/>
      </c>
      <c r="K106" s="229" t="str">
        <f>IF(INDEX(小男申込!$B$9:$O$108,$B106,1)="","",INDEX(小男申込!$B$9:$O$108,$B106,1))</f>
        <v/>
      </c>
      <c r="L106" s="230" t="str">
        <f>IF(INDEX(小男申込!$B$9:$O$108,$B106,1)="","",INDEX(小男申込!$B$9:$O$108,$B106,1))</f>
        <v/>
      </c>
      <c r="M106" s="95" t="str">
        <f>IF(INDEX(小男申込!$B$9:$O$108,$B106,13)="","",INDEX(小男申込!$B$9:$O$108,$B106,13)&amp;"  "&amp;INDEX(小女申込!$B$9:$S$108,$B106,13))</f>
        <v/>
      </c>
      <c r="N106" s="71"/>
    </row>
    <row r="107" spans="2:14" ht="15" customHeight="1">
      <c r="B107" s="83">
        <f t="shared" si="1"/>
        <v>77</v>
      </c>
      <c r="C107" s="90" t="str">
        <f>IF(INDEX(小男申込!$B$9:$O$108,$B107,1)="","",INDEX(小男申込!$B$9:$O$108,$B107,1))</f>
        <v/>
      </c>
      <c r="D107" s="91" t="str">
        <f>IF(INDEX(小男申込!$B$9:$O$108,$B107,2)="","",INDEX(小男申込!$B$9:$O$108,$B107,2))</f>
        <v/>
      </c>
      <c r="E107" s="92" t="str">
        <f>IF(INDEX(小男申込!$B$9:$O$108,$B107,3)="","",INDEX(小男申込!$B$9:$O$108,$B107,3))</f>
        <v/>
      </c>
      <c r="F107" s="93" t="str">
        <f>IF(INDEX(小男申込!$B$9:$O$108,$B107,4)="","",INDEX(小男申込!$B$9:$O$108,$B107,4))</f>
        <v/>
      </c>
      <c r="G107" s="94" t="str">
        <f>IF(INDEX(小男申込!$B$9:$O$108,$B107,14)="","",INDEX(小男申込!$B$9:$O$108,$B107,14))</f>
        <v/>
      </c>
      <c r="H107" s="229" t="str">
        <f>IF(INDEX(小男申込!$B$9:$O$108,$B107,6)="","",INDEX(小男申込!$B$9:$O$108,$B107,6))</f>
        <v/>
      </c>
      <c r="I107" s="229" t="str">
        <f>IF(INDEX(小男申込!$B$9:$O$108,$B107,1)="","",INDEX(小男申込!$B$9:$O$108,$B107,1))</f>
        <v/>
      </c>
      <c r="J107" s="229" t="str">
        <f>IF(INDEX(小男申込!$B$9:$O$108,$B107,1)="","",INDEX(小男申込!$B$9:$O$108,$B107,1))</f>
        <v/>
      </c>
      <c r="K107" s="229" t="str">
        <f>IF(INDEX(小男申込!$B$9:$O$108,$B107,1)="","",INDEX(小男申込!$B$9:$O$108,$B107,1))</f>
        <v/>
      </c>
      <c r="L107" s="230" t="str">
        <f>IF(INDEX(小男申込!$B$9:$O$108,$B107,1)="","",INDEX(小男申込!$B$9:$O$108,$B107,1))</f>
        <v/>
      </c>
      <c r="M107" s="95" t="str">
        <f>IF(INDEX(小男申込!$B$9:$O$108,$B107,13)="","",INDEX(小男申込!$B$9:$O$108,$B107,13)&amp;"  "&amp;INDEX(小女申込!$B$9:$S$108,$B107,13))</f>
        <v/>
      </c>
      <c r="N107" s="71"/>
    </row>
    <row r="108" spans="2:14" ht="15" customHeight="1">
      <c r="B108" s="83">
        <f t="shared" si="1"/>
        <v>78</v>
      </c>
      <c r="C108" s="90" t="str">
        <f>IF(INDEX(小男申込!$B$9:$O$108,$B108,1)="","",INDEX(小男申込!$B$9:$O$108,$B108,1))</f>
        <v/>
      </c>
      <c r="D108" s="91" t="str">
        <f>IF(INDEX(小男申込!$B$9:$O$108,$B108,2)="","",INDEX(小男申込!$B$9:$O$108,$B108,2))</f>
        <v/>
      </c>
      <c r="E108" s="92" t="str">
        <f>IF(INDEX(小男申込!$B$9:$O$108,$B108,3)="","",INDEX(小男申込!$B$9:$O$108,$B108,3))</f>
        <v/>
      </c>
      <c r="F108" s="93" t="str">
        <f>IF(INDEX(小男申込!$B$9:$O$108,$B108,4)="","",INDEX(小男申込!$B$9:$O$108,$B108,4))</f>
        <v/>
      </c>
      <c r="G108" s="94" t="str">
        <f>IF(INDEX(小男申込!$B$9:$O$108,$B108,14)="","",INDEX(小男申込!$B$9:$O$108,$B108,14))</f>
        <v/>
      </c>
      <c r="H108" s="229" t="str">
        <f>IF(INDEX(小男申込!$B$9:$O$108,$B108,6)="","",INDEX(小男申込!$B$9:$O$108,$B108,6))</f>
        <v/>
      </c>
      <c r="I108" s="229" t="str">
        <f>IF(INDEX(小男申込!$B$9:$O$108,$B108,1)="","",INDEX(小男申込!$B$9:$O$108,$B108,1))</f>
        <v/>
      </c>
      <c r="J108" s="229" t="str">
        <f>IF(INDEX(小男申込!$B$9:$O$108,$B108,1)="","",INDEX(小男申込!$B$9:$O$108,$B108,1))</f>
        <v/>
      </c>
      <c r="K108" s="229" t="str">
        <f>IF(INDEX(小男申込!$B$9:$O$108,$B108,1)="","",INDEX(小男申込!$B$9:$O$108,$B108,1))</f>
        <v/>
      </c>
      <c r="L108" s="230" t="str">
        <f>IF(INDEX(小男申込!$B$9:$O$108,$B108,1)="","",INDEX(小男申込!$B$9:$O$108,$B108,1))</f>
        <v/>
      </c>
      <c r="M108" s="95" t="str">
        <f>IF(INDEX(小男申込!$B$9:$O$108,$B108,13)="","",INDEX(小男申込!$B$9:$O$108,$B108,13)&amp;"  "&amp;INDEX(小女申込!$B$9:$S$108,$B108,13))</f>
        <v/>
      </c>
      <c r="N108" s="71"/>
    </row>
    <row r="109" spans="2:14" ht="15" customHeight="1">
      <c r="B109" s="83">
        <f t="shared" si="1"/>
        <v>79</v>
      </c>
      <c r="C109" s="90" t="str">
        <f>IF(INDEX(小男申込!$B$9:$O$108,$B109,1)="","",INDEX(小男申込!$B$9:$O$108,$B109,1))</f>
        <v/>
      </c>
      <c r="D109" s="91" t="str">
        <f>IF(INDEX(小男申込!$B$9:$O$108,$B109,2)="","",INDEX(小男申込!$B$9:$O$108,$B109,2))</f>
        <v/>
      </c>
      <c r="E109" s="92" t="str">
        <f>IF(INDEX(小男申込!$B$9:$O$108,$B109,3)="","",INDEX(小男申込!$B$9:$O$108,$B109,3))</f>
        <v/>
      </c>
      <c r="F109" s="93" t="str">
        <f>IF(INDEX(小男申込!$B$9:$O$108,$B109,4)="","",INDEX(小男申込!$B$9:$O$108,$B109,4))</f>
        <v/>
      </c>
      <c r="G109" s="94" t="str">
        <f>IF(INDEX(小男申込!$B$9:$O$108,$B109,14)="","",INDEX(小男申込!$B$9:$O$108,$B109,14))</f>
        <v/>
      </c>
      <c r="H109" s="229" t="str">
        <f>IF(INDEX(小男申込!$B$9:$O$108,$B109,6)="","",INDEX(小男申込!$B$9:$O$108,$B109,6))</f>
        <v/>
      </c>
      <c r="I109" s="229" t="str">
        <f>IF(INDEX(小男申込!$B$9:$O$108,$B109,1)="","",INDEX(小男申込!$B$9:$O$108,$B109,1))</f>
        <v/>
      </c>
      <c r="J109" s="229" t="str">
        <f>IF(INDEX(小男申込!$B$9:$O$108,$B109,1)="","",INDEX(小男申込!$B$9:$O$108,$B109,1))</f>
        <v/>
      </c>
      <c r="K109" s="229" t="str">
        <f>IF(INDEX(小男申込!$B$9:$O$108,$B109,1)="","",INDEX(小男申込!$B$9:$O$108,$B109,1))</f>
        <v/>
      </c>
      <c r="L109" s="230" t="str">
        <f>IF(INDEX(小男申込!$B$9:$O$108,$B109,1)="","",INDEX(小男申込!$B$9:$O$108,$B109,1))</f>
        <v/>
      </c>
      <c r="M109" s="95" t="str">
        <f>IF(INDEX(小男申込!$B$9:$O$108,$B109,13)="","",INDEX(小男申込!$B$9:$O$108,$B109,13)&amp;"  "&amp;INDEX(小女申込!$B$9:$S$108,$B109,13))</f>
        <v/>
      </c>
      <c r="N109" s="71"/>
    </row>
    <row r="110" spans="2:14" ht="15" customHeight="1" thickBot="1">
      <c r="B110" s="83">
        <f t="shared" si="1"/>
        <v>80</v>
      </c>
      <c r="C110" s="104" t="str">
        <f>IF(INDEX(小男申込!$B$9:$O$108,$B110,1)="","",INDEX(小男申込!$B$9:$O$108,$B110,1))</f>
        <v/>
      </c>
      <c r="D110" s="105" t="str">
        <f>IF(INDEX(小男申込!$B$9:$O$108,$B110,2)="","",INDEX(小男申込!$B$9:$O$108,$B110,2))</f>
        <v/>
      </c>
      <c r="E110" s="106" t="str">
        <f>IF(INDEX(小男申込!$B$9:$O$108,$B110,3)="","",INDEX(小男申込!$B$9:$O$108,$B110,3))</f>
        <v/>
      </c>
      <c r="F110" s="107" t="str">
        <f>IF(INDEX(小男申込!$B$9:$O$108,$B110,4)="","",INDEX(小男申込!$B$9:$O$108,$B110,4))</f>
        <v/>
      </c>
      <c r="G110" s="108" t="str">
        <f>IF(INDEX(小男申込!$B$9:$O$108,$B110,14)="","",INDEX(小男申込!$B$9:$O$108,$B110,14))</f>
        <v/>
      </c>
      <c r="H110" s="233" t="str">
        <f>IF(INDEX(小男申込!$B$9:$O$108,$B110,6)="","",INDEX(小男申込!$B$9:$O$108,$B110,6))</f>
        <v/>
      </c>
      <c r="I110" s="233" t="str">
        <f>IF(INDEX(小男申込!$B$9:$O$108,$B110,1)="","",INDEX(小男申込!$B$9:$O$108,$B110,1))</f>
        <v/>
      </c>
      <c r="J110" s="233" t="str">
        <f>IF(INDEX(小男申込!$B$9:$O$108,$B110,1)="","",INDEX(小男申込!$B$9:$O$108,$B110,1))</f>
        <v/>
      </c>
      <c r="K110" s="233" t="str">
        <f>IF(INDEX(小男申込!$B$9:$O$108,$B110,1)="","",INDEX(小男申込!$B$9:$O$108,$B110,1))</f>
        <v/>
      </c>
      <c r="L110" s="234" t="str">
        <f>IF(INDEX(小男申込!$B$9:$O$108,$B110,1)="","",INDEX(小男申込!$B$9:$O$108,$B110,1))</f>
        <v/>
      </c>
      <c r="M110" s="109" t="str">
        <f>IF(INDEX(小男申込!$B$9:$O$108,$B110,13)="","",INDEX(小男申込!$B$9:$O$108,$B110,13)&amp;"  "&amp;INDEX(小女申込!$B$9:$S$108,$B110,13))</f>
        <v/>
      </c>
      <c r="N110" s="71"/>
    </row>
    <row r="111" spans="2:14">
      <c r="B111" s="66"/>
      <c r="G111">
        <f>SUM(G71:G110)</f>
        <v>0</v>
      </c>
      <c r="N111" s="72"/>
    </row>
    <row r="112" spans="2:14">
      <c r="B112" s="66"/>
      <c r="N112" s="72"/>
    </row>
    <row r="113" spans="2:14" ht="17.25">
      <c r="B113" s="110"/>
      <c r="C113" s="111"/>
      <c r="D113" s="111"/>
      <c r="E113" s="111" t="s">
        <v>30</v>
      </c>
      <c r="F113" s="111"/>
      <c r="G113" s="111"/>
      <c r="H113" s="231">
        <f>(G56+G111)*P58</f>
        <v>0</v>
      </c>
      <c r="I113" s="232"/>
      <c r="J113" s="111"/>
      <c r="K113" s="111"/>
      <c r="L113" s="111"/>
      <c r="M113" s="111"/>
      <c r="N113" s="112"/>
    </row>
  </sheetData>
  <protectedRanges>
    <protectedRange sqref="N11 K66:N66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14">
    <mergeCell ref="J9:L9"/>
    <mergeCell ref="J11:M11"/>
    <mergeCell ref="J12:M12"/>
    <mergeCell ref="D11:H11"/>
    <mergeCell ref="G13:M13"/>
    <mergeCell ref="C12:H12"/>
    <mergeCell ref="G14:G15"/>
    <mergeCell ref="H14:M15"/>
    <mergeCell ref="H16:M16"/>
    <mergeCell ref="C13:C15"/>
    <mergeCell ref="D13:D15"/>
    <mergeCell ref="E13:E15"/>
    <mergeCell ref="F13:F15"/>
    <mergeCell ref="C67:H67"/>
    <mergeCell ref="J67:M67"/>
    <mergeCell ref="H58:I58"/>
    <mergeCell ref="D66:H66"/>
    <mergeCell ref="J66:M66"/>
    <mergeCell ref="J64:L64"/>
    <mergeCell ref="H47:M47"/>
    <mergeCell ref="H48:M48"/>
    <mergeCell ref="H49:M49"/>
    <mergeCell ref="H50:M50"/>
    <mergeCell ref="H51:M51"/>
    <mergeCell ref="H52:M52"/>
    <mergeCell ref="H53:M53"/>
    <mergeCell ref="K58:L58"/>
    <mergeCell ref="H69:L70"/>
    <mergeCell ref="G68:M68"/>
    <mergeCell ref="M69:M70"/>
    <mergeCell ref="G69:G70"/>
    <mergeCell ref="C68:C70"/>
    <mergeCell ref="D68:D70"/>
    <mergeCell ref="E68:E70"/>
    <mergeCell ref="F68:F70"/>
    <mergeCell ref="H85:L85"/>
    <mergeCell ref="H86:L86"/>
    <mergeCell ref="H71:L71"/>
    <mergeCell ref="H72:L72"/>
    <mergeCell ref="H73:L73"/>
    <mergeCell ref="H74:L74"/>
    <mergeCell ref="H75:L75"/>
    <mergeCell ref="H76:L76"/>
    <mergeCell ref="H77:L77"/>
    <mergeCell ref="H78:L78"/>
    <mergeCell ref="H79:L79"/>
    <mergeCell ref="H80:L80"/>
    <mergeCell ref="H81:L81"/>
    <mergeCell ref="H82:L82"/>
    <mergeCell ref="H83:L83"/>
    <mergeCell ref="H84:L84"/>
    <mergeCell ref="H101:L101"/>
    <mergeCell ref="H102:L102"/>
    <mergeCell ref="H87:L87"/>
    <mergeCell ref="H88:L88"/>
    <mergeCell ref="H89:L89"/>
    <mergeCell ref="H90:L90"/>
    <mergeCell ref="H91:L91"/>
    <mergeCell ref="H92:L92"/>
    <mergeCell ref="H93:L93"/>
    <mergeCell ref="H94:L94"/>
    <mergeCell ref="H95:L95"/>
    <mergeCell ref="H96:L96"/>
    <mergeCell ref="H97:L97"/>
    <mergeCell ref="H98:L98"/>
    <mergeCell ref="H99:L99"/>
    <mergeCell ref="H100:L100"/>
    <mergeCell ref="H103:L103"/>
    <mergeCell ref="H104:L104"/>
    <mergeCell ref="H105:L105"/>
    <mergeCell ref="H106:L106"/>
    <mergeCell ref="H113:I113"/>
    <mergeCell ref="H107:L107"/>
    <mergeCell ref="H108:L108"/>
    <mergeCell ref="H109:L109"/>
    <mergeCell ref="H110:L110"/>
    <mergeCell ref="T41:T46"/>
    <mergeCell ref="T30:T35"/>
    <mergeCell ref="R39:T39"/>
    <mergeCell ref="R17:T17"/>
    <mergeCell ref="T19:T24"/>
    <mergeCell ref="R28:T28"/>
    <mergeCell ref="H17:M17"/>
    <mergeCell ref="H18:M18"/>
    <mergeCell ref="H19:M19"/>
    <mergeCell ref="H20:M20"/>
    <mergeCell ref="H21:M21"/>
    <mergeCell ref="H22:M22"/>
    <mergeCell ref="H23:M23"/>
    <mergeCell ref="H24:M24"/>
    <mergeCell ref="H25:M25"/>
    <mergeCell ref="H26:M26"/>
    <mergeCell ref="H27:M27"/>
    <mergeCell ref="H28:M28"/>
    <mergeCell ref="H29:M29"/>
    <mergeCell ref="H30:M30"/>
    <mergeCell ref="H31:M31"/>
    <mergeCell ref="H32:M32"/>
    <mergeCell ref="H33:M33"/>
    <mergeCell ref="H34:M34"/>
    <mergeCell ref="H35:M35"/>
    <mergeCell ref="H36:M36"/>
    <mergeCell ref="H37:M37"/>
    <mergeCell ref="H54:M54"/>
    <mergeCell ref="H55:M55"/>
    <mergeCell ref="H38:M38"/>
    <mergeCell ref="H39:M39"/>
    <mergeCell ref="H40:M40"/>
    <mergeCell ref="H41:M41"/>
    <mergeCell ref="H42:M42"/>
    <mergeCell ref="H43:M43"/>
    <mergeCell ref="H44:M44"/>
    <mergeCell ref="H45:M45"/>
    <mergeCell ref="H46:M46"/>
  </mergeCells>
  <phoneticPr fontId="2"/>
  <printOptions horizontalCentered="1" verticalCentered="1"/>
  <pageMargins left="0.36" right="0.28000000000000003" top="0.49" bottom="0.21" header="0.51200000000000001" footer="0.21"/>
  <pageSetup paperSize="9" scale="95" orientation="portrait" blackAndWhite="1" horizontalDpi="300" r:id="rId1"/>
  <headerFooter alignWithMargins="0"/>
  <rowBreaks count="1" manualBreakCount="1">
    <brk id="59" min="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</sheetPr>
  <dimension ref="A1:V113"/>
  <sheetViews>
    <sheetView topLeftCell="A11" zoomScaleNormal="100" workbookViewId="0">
      <selection activeCell="A7" sqref="A7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4.25" customWidth="1"/>
    <col min="13" max="13" width="9.75" customWidth="1"/>
    <col min="14" max="14" width="1.75" customWidth="1"/>
    <col min="16" max="16" width="12.5" customWidth="1"/>
    <col min="17" max="17" width="3.5" customWidth="1"/>
  </cols>
  <sheetData>
    <row r="1" spans="1:22">
      <c r="D1" s="113" t="s">
        <v>32</v>
      </c>
      <c r="E1" s="57"/>
      <c r="J1" s="58"/>
    </row>
    <row r="2" spans="1:22">
      <c r="D2" s="63"/>
      <c r="E2" s="59"/>
      <c r="K2" s="60"/>
      <c r="L2" t="s">
        <v>16</v>
      </c>
    </row>
    <row r="3" spans="1:22">
      <c r="D3" s="59" t="s">
        <v>17</v>
      </c>
      <c r="E3" s="59"/>
      <c r="V3" s="61" t="s">
        <v>18</v>
      </c>
    </row>
    <row r="4" spans="1:22"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22" ht="13.5" customHeight="1">
      <c r="A5" s="65">
        <v>13.5</v>
      </c>
      <c r="B5" s="66" t="s">
        <v>19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</row>
    <row r="6" spans="1:22" ht="15.75" customHeight="1">
      <c r="A6" s="65">
        <v>15.75</v>
      </c>
      <c r="B6" s="66"/>
      <c r="C6" s="69"/>
      <c r="D6" s="69"/>
      <c r="E6" s="69" t="str">
        <f>"第"&amp;DBCS('必ず入力してください!!'!$L$2)&amp;"回　"&amp;"浜田市陸協記録会　参加申込確認シート　（小学校女子）"</f>
        <v>第１回　浜田市陸協記録会　参加申込確認シート　（小学校女子）</v>
      </c>
      <c r="F6" s="69"/>
      <c r="G6" s="69"/>
      <c r="H6" s="69"/>
      <c r="I6" s="69"/>
      <c r="K6" s="70"/>
      <c r="L6" s="70"/>
      <c r="M6" s="70"/>
      <c r="N6" s="71"/>
    </row>
    <row r="7" spans="1:22" ht="13.5" customHeight="1">
      <c r="A7" s="65">
        <v>13.5</v>
      </c>
      <c r="B7" s="66"/>
      <c r="N7" s="72"/>
    </row>
    <row r="8" spans="1:22">
      <c r="A8" s="65">
        <v>13.5</v>
      </c>
      <c r="B8" s="66"/>
      <c r="C8" t="s">
        <v>20</v>
      </c>
      <c r="D8" s="77"/>
      <c r="N8" s="72"/>
    </row>
    <row r="9" spans="1:22" ht="17.25" customHeight="1">
      <c r="A9" s="65">
        <v>17.25</v>
      </c>
      <c r="B9" s="66"/>
      <c r="F9" s="75"/>
      <c r="G9" s="75"/>
      <c r="I9" s="76" t="s">
        <v>40</v>
      </c>
      <c r="J9" s="270">
        <f>'必ず入力してください!!'!D10</f>
        <v>0</v>
      </c>
      <c r="K9" s="271"/>
      <c r="L9" s="271"/>
      <c r="N9" s="72"/>
    </row>
    <row r="10" spans="1:22" ht="6.75" customHeight="1" thickBot="1">
      <c r="A10" s="65">
        <v>6.75</v>
      </c>
      <c r="B10" s="66"/>
      <c r="D10" s="77"/>
      <c r="N10" s="72"/>
    </row>
    <row r="11" spans="1:22" ht="26.25" customHeight="1">
      <c r="A11" s="65">
        <v>26.25</v>
      </c>
      <c r="B11" s="66"/>
      <c r="C11" s="78" t="s">
        <v>22</v>
      </c>
      <c r="D11" s="276" t="str">
        <f>"〒　"&amp;'必ず入力してください!!'!D9</f>
        <v>〒　</v>
      </c>
      <c r="E11" s="277"/>
      <c r="F11" s="277"/>
      <c r="G11" s="277"/>
      <c r="H11" s="278"/>
      <c r="I11" s="79" t="s">
        <v>23</v>
      </c>
      <c r="J11" s="272" t="str">
        <f>"     "&amp;'必ず入力してください!!'!D8</f>
        <v xml:space="preserve">     </v>
      </c>
      <c r="K11" s="273"/>
      <c r="L11" s="273"/>
      <c r="M11" s="274"/>
      <c r="N11" s="80"/>
    </row>
    <row r="12" spans="1:22" ht="24" customHeight="1">
      <c r="A12" s="65">
        <v>21</v>
      </c>
      <c r="B12" s="66"/>
      <c r="C12" s="279" t="str">
        <f>"   "&amp;'必ず入力してください!!'!F9</f>
        <v xml:space="preserve">   </v>
      </c>
      <c r="D12" s="280"/>
      <c r="E12" s="280"/>
      <c r="F12" s="280"/>
      <c r="G12" s="280"/>
      <c r="H12" s="281"/>
      <c r="I12" s="81" t="s">
        <v>24</v>
      </c>
      <c r="J12" s="275">
        <f>'必ず入力してください!!'!D11</f>
        <v>0</v>
      </c>
      <c r="K12" s="243"/>
      <c r="L12" s="243"/>
      <c r="M12" s="244"/>
      <c r="N12" s="72"/>
    </row>
    <row r="13" spans="1:22" ht="21" customHeight="1">
      <c r="A13" s="65">
        <v>21</v>
      </c>
      <c r="B13" s="66"/>
      <c r="C13" s="249" t="s">
        <v>83</v>
      </c>
      <c r="D13" s="252" t="s">
        <v>3</v>
      </c>
      <c r="E13" s="255" t="s">
        <v>12</v>
      </c>
      <c r="F13" s="252" t="s">
        <v>1</v>
      </c>
      <c r="G13" s="242" t="s">
        <v>25</v>
      </c>
      <c r="H13" s="243"/>
      <c r="I13" s="243"/>
      <c r="J13" s="243"/>
      <c r="K13" s="243"/>
      <c r="L13" s="243"/>
      <c r="M13" s="244"/>
      <c r="N13" s="80"/>
    </row>
    <row r="14" spans="1:22" ht="21" customHeight="1">
      <c r="A14" s="65">
        <v>21</v>
      </c>
      <c r="B14" s="66"/>
      <c r="C14" s="250"/>
      <c r="D14" s="253"/>
      <c r="E14" s="256"/>
      <c r="F14" s="253"/>
      <c r="G14" s="247" t="s">
        <v>26</v>
      </c>
      <c r="H14" s="282" t="s">
        <v>27</v>
      </c>
      <c r="I14" s="283"/>
      <c r="J14" s="283"/>
      <c r="K14" s="283"/>
      <c r="L14" s="283"/>
      <c r="M14" s="284"/>
      <c r="N14" s="82"/>
    </row>
    <row r="15" spans="1:22" ht="27" customHeight="1">
      <c r="A15" s="65">
        <v>27</v>
      </c>
      <c r="B15" s="66"/>
      <c r="C15" s="251"/>
      <c r="D15" s="254"/>
      <c r="E15" s="257"/>
      <c r="F15" s="254"/>
      <c r="G15" s="248"/>
      <c r="H15" s="285"/>
      <c r="I15" s="286"/>
      <c r="J15" s="286"/>
      <c r="K15" s="286"/>
      <c r="L15" s="286"/>
      <c r="M15" s="287"/>
      <c r="N15" s="82"/>
    </row>
    <row r="16" spans="1:22" ht="15" customHeight="1">
      <c r="A16" s="65"/>
      <c r="B16" s="83">
        <v>1</v>
      </c>
      <c r="C16" s="84" t="str">
        <f>IF(INDEX(小女申込!$B$9:$S$108,$B16,1)="","",INDEX(小女申込!$B$9:$S$108,$B16,1))</f>
        <v/>
      </c>
      <c r="D16" s="85" t="str">
        <f>IF(INDEX(小女申込!$B$9:$S$108,$B16,2)="","",INDEX(小女申込!$B$9:$S$108,$B16,2))</f>
        <v/>
      </c>
      <c r="E16" s="86" t="str">
        <f>IF(INDEX(小女申込!$B$9:$S$108,$B16,3)="","",INDEX(小女申込!$B$9:$S$108,$B16,3))</f>
        <v/>
      </c>
      <c r="F16" s="87" t="str">
        <f>IF(INDEX(小女申込!$B$9:$S$108,$B16,4)="","",INDEX(小女申込!$B$9:$S$108,$B16,4))</f>
        <v/>
      </c>
      <c r="G16" s="88" t="str">
        <f>IF(INDEX(小女申込!$B$9:$S$108,$B16,14)="","",INDEX(小女申込!$B$9:$S$108,$B16,14))</f>
        <v/>
      </c>
      <c r="H16" s="288" t="str">
        <f>IF(INDEX(小女申込!$B$9:$S$108,$B16,6)="","",INDEX(小女申込!$B$9:$S$108,$B16,6))</f>
        <v/>
      </c>
      <c r="I16" s="289"/>
      <c r="J16" s="289"/>
      <c r="K16" s="289"/>
      <c r="L16" s="289"/>
      <c r="M16" s="290"/>
      <c r="N16" s="71"/>
    </row>
    <row r="17" spans="2:21" ht="15" customHeight="1">
      <c r="B17" s="83">
        <f t="shared" ref="B17:B55" si="0">B16+1</f>
        <v>2</v>
      </c>
      <c r="C17" s="90" t="str">
        <f>IF(INDEX(小女申込!$B$9:$S$108,$B17,1)="","",INDEX(小女申込!$B$9:$S$108,$B17,1))</f>
        <v/>
      </c>
      <c r="D17" s="91" t="str">
        <f>IF(INDEX(小女申込!$B$9:$S$108,$B17,2)="","",INDEX(小女申込!$B$9:$S$108,$B17,2))</f>
        <v/>
      </c>
      <c r="E17" s="92" t="str">
        <f>IF(INDEX(小女申込!$B$9:$S$108,$B17,3)="","",INDEX(小女申込!$B$9:$S$108,$B17,3))</f>
        <v/>
      </c>
      <c r="F17" s="93" t="str">
        <f>IF(INDEX(小女申込!$B$9:$S$108,$B17,4)="","",INDEX(小女申込!$B$9:$S$108,$B17,4))</f>
        <v/>
      </c>
      <c r="G17" s="94" t="str">
        <f>IF(INDEX(小女申込!$B$9:$S$108,$B17,14)="","",INDEX(小女申込!$B$9:$S$108,$B17,14))</f>
        <v/>
      </c>
      <c r="H17" s="215" t="str">
        <f>IF(INDEX(小女申込!$B$9:$S$108,$B17,6)="","",INDEX(小女申込!$B$9:$S$108,$B17,6))</f>
        <v/>
      </c>
      <c r="I17" s="216"/>
      <c r="J17" s="216"/>
      <c r="K17" s="216"/>
      <c r="L17" s="216"/>
      <c r="M17" s="217"/>
      <c r="N17" s="71"/>
      <c r="P17" s="228"/>
      <c r="Q17" s="228"/>
      <c r="R17" s="228"/>
      <c r="U17" s="14" t="e">
        <f>IF(#REF!="",0,1)</f>
        <v>#REF!</v>
      </c>
    </row>
    <row r="18" spans="2:21" ht="15" customHeight="1">
      <c r="B18" s="83">
        <f t="shared" si="0"/>
        <v>3</v>
      </c>
      <c r="C18" s="90" t="str">
        <f>IF(INDEX(小女申込!$B$9:$S$108,$B18,1)="","",INDEX(小女申込!$B$9:$S$108,$B18,1))</f>
        <v/>
      </c>
      <c r="D18" s="91" t="str">
        <f>IF(INDEX(小女申込!$B$9:$S$108,$B18,2)="","",INDEX(小女申込!$B$9:$S$108,$B18,2))</f>
        <v/>
      </c>
      <c r="E18" s="92" t="str">
        <f>IF(INDEX(小女申込!$B$9:$S$108,$B18,3)="","",INDEX(小女申込!$B$9:$S$108,$B18,3))</f>
        <v/>
      </c>
      <c r="F18" s="93" t="str">
        <f>IF(INDEX(小女申込!$B$9:$S$108,$B18,4)="","",INDEX(小女申込!$B$9:$S$108,$B18,4))</f>
        <v/>
      </c>
      <c r="G18" s="94" t="str">
        <f>IF(INDEX(小女申込!$B$9:$S$108,$B18,14)="","",INDEX(小女申込!$B$9:$S$108,$B18,14))</f>
        <v/>
      </c>
      <c r="H18" s="215" t="str">
        <f>IF(INDEX(小女申込!$B$9:$S$108,$B18,6)="","",INDEX(小女申込!$B$9:$S$108,$B18,6))</f>
        <v/>
      </c>
      <c r="I18" s="216"/>
      <c r="J18" s="216"/>
      <c r="K18" s="216"/>
      <c r="L18" s="216"/>
      <c r="M18" s="217"/>
      <c r="N18" s="71"/>
      <c r="P18" s="70"/>
      <c r="Q18" s="70"/>
      <c r="R18" s="70"/>
      <c r="S18" s="70"/>
    </row>
    <row r="19" spans="2:21" ht="15" customHeight="1">
      <c r="B19" s="83">
        <f t="shared" si="0"/>
        <v>4</v>
      </c>
      <c r="C19" s="90" t="str">
        <f>IF(INDEX(小女申込!$B$9:$S$108,$B19,1)="","",INDEX(小女申込!$B$9:$S$108,$B19,1))</f>
        <v/>
      </c>
      <c r="D19" s="91" t="str">
        <f>IF(INDEX(小女申込!$B$9:$S$108,$B19,2)="","",INDEX(小女申込!$B$9:$S$108,$B19,2))</f>
        <v/>
      </c>
      <c r="E19" s="92" t="str">
        <f>IF(INDEX(小女申込!$B$9:$S$108,$B19,3)="","",INDEX(小女申込!$B$9:$S$108,$B19,3))</f>
        <v/>
      </c>
      <c r="F19" s="93" t="str">
        <f>IF(INDEX(小女申込!$B$9:$S$108,$B19,4)="","",INDEX(小女申込!$B$9:$S$108,$B19,4))</f>
        <v/>
      </c>
      <c r="G19" s="94" t="str">
        <f>IF(INDEX(小女申込!$B$9:$S$108,$B19,14)="","",INDEX(小女申込!$B$9:$S$108,$B19,14))</f>
        <v/>
      </c>
      <c r="H19" s="215" t="str">
        <f>IF(INDEX(小女申込!$B$9:$S$108,$B19,6)="","",INDEX(小女申込!$B$9:$S$108,$B19,6))</f>
        <v/>
      </c>
      <c r="I19" s="216"/>
      <c r="J19" s="216"/>
      <c r="K19" s="216"/>
      <c r="L19" s="216"/>
      <c r="M19" s="217"/>
      <c r="N19" s="71"/>
      <c r="Q19" s="70"/>
      <c r="R19" s="227"/>
      <c r="S19" s="76"/>
      <c r="U19" s="14" t="e">
        <f>IF(#REF!="",0,1)</f>
        <v>#REF!</v>
      </c>
    </row>
    <row r="20" spans="2:21" ht="15" customHeight="1">
      <c r="B20" s="83">
        <f t="shared" si="0"/>
        <v>5</v>
      </c>
      <c r="C20" s="90" t="str">
        <f>IF(INDEX(小女申込!$B$9:$S$108,$B20,1)="","",INDEX(小女申込!$B$9:$S$108,$B20,1))</f>
        <v/>
      </c>
      <c r="D20" s="91" t="str">
        <f>IF(INDEX(小女申込!$B$9:$S$108,$B20,2)="","",INDEX(小女申込!$B$9:$S$108,$B20,2))</f>
        <v/>
      </c>
      <c r="E20" s="92" t="str">
        <f>IF(INDEX(小女申込!$B$9:$S$108,$B20,3)="","",INDEX(小女申込!$B$9:$S$108,$B20,3))</f>
        <v/>
      </c>
      <c r="F20" s="93" t="str">
        <f>IF(INDEX(小女申込!$B$9:$S$108,$B20,4)="","",INDEX(小女申込!$B$9:$S$108,$B20,4))</f>
        <v/>
      </c>
      <c r="G20" s="94" t="str">
        <f>IF(INDEX(小女申込!$B$9:$S$108,$B20,14)="","",INDEX(小女申込!$B$9:$S$108,$B20,14))</f>
        <v/>
      </c>
      <c r="H20" s="215" t="str">
        <f>IF(INDEX(小女申込!$B$9:$S$108,$B20,6)="","",INDEX(小女申込!$B$9:$S$108,$B20,6))</f>
        <v/>
      </c>
      <c r="I20" s="216"/>
      <c r="J20" s="216"/>
      <c r="K20" s="216"/>
      <c r="L20" s="216"/>
      <c r="M20" s="217"/>
      <c r="N20" s="71"/>
      <c r="Q20" s="70"/>
      <c r="R20" s="227"/>
      <c r="S20" s="76"/>
    </row>
    <row r="21" spans="2:21" ht="15" customHeight="1">
      <c r="B21" s="83">
        <f t="shared" si="0"/>
        <v>6</v>
      </c>
      <c r="C21" s="90" t="str">
        <f>IF(INDEX(小女申込!$B$9:$S$108,$B21,1)="","",INDEX(小女申込!$B$9:$S$108,$B21,1))</f>
        <v/>
      </c>
      <c r="D21" s="91" t="str">
        <f>IF(INDEX(小女申込!$B$9:$S$108,$B21,2)="","",INDEX(小女申込!$B$9:$S$108,$B21,2))</f>
        <v/>
      </c>
      <c r="E21" s="92" t="str">
        <f>IF(INDEX(小女申込!$B$9:$S$108,$B21,3)="","",INDEX(小女申込!$B$9:$S$108,$B21,3))</f>
        <v/>
      </c>
      <c r="F21" s="93" t="str">
        <f>IF(INDEX(小女申込!$B$9:$S$108,$B21,4)="","",INDEX(小女申込!$B$9:$S$108,$B21,4))</f>
        <v/>
      </c>
      <c r="G21" s="94" t="str">
        <f>IF(INDEX(小女申込!$B$9:$S$108,$B21,14)="","",INDEX(小女申込!$B$9:$S$108,$B21,14))</f>
        <v/>
      </c>
      <c r="H21" s="215" t="str">
        <f>IF(INDEX(小女申込!$B$9:$S$108,$B21,6)="","",INDEX(小女申込!$B$9:$S$108,$B21,6))</f>
        <v/>
      </c>
      <c r="I21" s="216"/>
      <c r="J21" s="216"/>
      <c r="K21" s="216"/>
      <c r="L21" s="216"/>
      <c r="M21" s="217"/>
      <c r="N21" s="71"/>
      <c r="Q21" s="70"/>
      <c r="R21" s="227"/>
      <c r="S21" s="76"/>
      <c r="U21" s="76"/>
    </row>
    <row r="22" spans="2:21" ht="15" customHeight="1">
      <c r="B22" s="83">
        <f t="shared" si="0"/>
        <v>7</v>
      </c>
      <c r="C22" s="90" t="str">
        <f>IF(INDEX(小女申込!$B$9:$S$108,$B22,1)="","",INDEX(小女申込!$B$9:$S$108,$B22,1))</f>
        <v/>
      </c>
      <c r="D22" s="91" t="str">
        <f>IF(INDEX(小女申込!$B$9:$S$108,$B22,2)="","",INDEX(小女申込!$B$9:$S$108,$B22,2))</f>
        <v/>
      </c>
      <c r="E22" s="92" t="str">
        <f>IF(INDEX(小女申込!$B$9:$S$108,$B22,3)="","",INDEX(小女申込!$B$9:$S$108,$B22,3))</f>
        <v/>
      </c>
      <c r="F22" s="93" t="str">
        <f>IF(INDEX(小女申込!$B$9:$S$108,$B22,4)="","",INDEX(小女申込!$B$9:$S$108,$B22,4))</f>
        <v/>
      </c>
      <c r="G22" s="94" t="str">
        <f>IF(INDEX(小女申込!$B$9:$S$108,$B22,14)="","",INDEX(小女申込!$B$9:$S$108,$B22,14))</f>
        <v/>
      </c>
      <c r="H22" s="215" t="str">
        <f>IF(INDEX(小女申込!$B$9:$S$108,$B22,6)="","",INDEX(小女申込!$B$9:$S$108,$B22,6))</f>
        <v/>
      </c>
      <c r="I22" s="216"/>
      <c r="J22" s="216"/>
      <c r="K22" s="216"/>
      <c r="L22" s="216"/>
      <c r="M22" s="217"/>
      <c r="N22" s="71"/>
      <c r="Q22" s="70"/>
      <c r="R22" s="227"/>
      <c r="S22" s="76"/>
    </row>
    <row r="23" spans="2:21" ht="15" customHeight="1">
      <c r="B23" s="83">
        <f t="shared" si="0"/>
        <v>8</v>
      </c>
      <c r="C23" s="90" t="str">
        <f>IF(INDEX(小女申込!$B$9:$S$108,$B23,1)="","",INDEX(小女申込!$B$9:$S$108,$B23,1))</f>
        <v/>
      </c>
      <c r="D23" s="91" t="str">
        <f>IF(INDEX(小女申込!$B$9:$S$108,$B23,2)="","",INDEX(小女申込!$B$9:$S$108,$B23,2))</f>
        <v/>
      </c>
      <c r="E23" s="92" t="str">
        <f>IF(INDEX(小女申込!$B$9:$S$108,$B23,3)="","",INDEX(小女申込!$B$9:$S$108,$B23,3))</f>
        <v/>
      </c>
      <c r="F23" s="93" t="str">
        <f>IF(INDEX(小女申込!$B$9:$S$108,$B23,4)="","",INDEX(小女申込!$B$9:$S$108,$B23,4))</f>
        <v/>
      </c>
      <c r="G23" s="94" t="str">
        <f>IF(INDEX(小女申込!$B$9:$S$108,$B23,14)="","",INDEX(小女申込!$B$9:$S$108,$B23,14))</f>
        <v/>
      </c>
      <c r="H23" s="215" t="str">
        <f>IF(INDEX(小女申込!$B$9:$S$108,$B23,6)="","",INDEX(小女申込!$B$9:$S$108,$B23,6))</f>
        <v/>
      </c>
      <c r="I23" s="216"/>
      <c r="J23" s="216"/>
      <c r="K23" s="216"/>
      <c r="L23" s="216"/>
      <c r="M23" s="217"/>
      <c r="N23" s="71"/>
      <c r="Q23" s="70"/>
      <c r="R23" s="227"/>
      <c r="S23" s="76"/>
    </row>
    <row r="24" spans="2:21" ht="15" customHeight="1">
      <c r="B24" s="83">
        <f t="shared" si="0"/>
        <v>9</v>
      </c>
      <c r="C24" s="90" t="str">
        <f>IF(INDEX(小女申込!$B$9:$S$108,$B24,1)="","",INDEX(小女申込!$B$9:$S$108,$B24,1))</f>
        <v/>
      </c>
      <c r="D24" s="91" t="str">
        <f>IF(INDEX(小女申込!$B$9:$S$108,$B24,2)="","",INDEX(小女申込!$B$9:$S$108,$B24,2))</f>
        <v/>
      </c>
      <c r="E24" s="92" t="str">
        <f>IF(INDEX(小女申込!$B$9:$S$108,$B24,3)="","",INDEX(小女申込!$B$9:$S$108,$B24,3))</f>
        <v/>
      </c>
      <c r="F24" s="93" t="str">
        <f>IF(INDEX(小女申込!$B$9:$S$108,$B24,4)="","",INDEX(小女申込!$B$9:$S$108,$B24,4))</f>
        <v/>
      </c>
      <c r="G24" s="94" t="str">
        <f>IF(INDEX(小女申込!$B$9:$S$108,$B24,14)="","",INDEX(小女申込!$B$9:$S$108,$B24,14))</f>
        <v/>
      </c>
      <c r="H24" s="215" t="str">
        <f>IF(INDEX(小女申込!$B$9:$S$108,$B24,6)="","",INDEX(小女申込!$B$9:$S$108,$B24,6))</f>
        <v/>
      </c>
      <c r="I24" s="216"/>
      <c r="J24" s="216"/>
      <c r="K24" s="216"/>
      <c r="L24" s="216"/>
      <c r="M24" s="217"/>
      <c r="N24" s="71"/>
      <c r="Q24" s="70"/>
      <c r="R24" s="227"/>
      <c r="S24" s="76"/>
    </row>
    <row r="25" spans="2:21" ht="15" customHeight="1">
      <c r="B25" s="83">
        <f t="shared" si="0"/>
        <v>10</v>
      </c>
      <c r="C25" s="97" t="str">
        <f>IF(INDEX(小女申込!$B$9:$S$108,$B25,1)="","",INDEX(小女申込!$B$9:$S$108,$B25,1))</f>
        <v/>
      </c>
      <c r="D25" s="98" t="str">
        <f>IF(INDEX(小女申込!$B$9:$S$108,$B25,2)="","",INDEX(小女申込!$B$9:$S$108,$B25,2))</f>
        <v/>
      </c>
      <c r="E25" s="99" t="str">
        <f>IF(INDEX(小女申込!$B$9:$S$108,$B25,3)="","",INDEX(小女申込!$B$9:$S$108,$B25,3))</f>
        <v/>
      </c>
      <c r="F25" s="100" t="str">
        <f>IF(INDEX(小女申込!$B$9:$S$108,$B25,4)="","",INDEX(小女申込!$B$9:$S$108,$B25,4))</f>
        <v/>
      </c>
      <c r="G25" s="101" t="str">
        <f>IF(INDEX(小女申込!$B$9:$S$108,$B25,14)="","",INDEX(小女申込!$B$9:$S$108,$B25,14))</f>
        <v/>
      </c>
      <c r="H25" s="221" t="str">
        <f>IF(INDEX(小女申込!$B$9:$S$108,$B25,6)="","",INDEX(小女申込!$B$9:$S$108,$B25,6))</f>
        <v/>
      </c>
      <c r="I25" s="222"/>
      <c r="J25" s="222"/>
      <c r="K25" s="222"/>
      <c r="L25" s="222"/>
      <c r="M25" s="223"/>
      <c r="N25" s="71"/>
    </row>
    <row r="26" spans="2:21" ht="15" customHeight="1">
      <c r="B26" s="83">
        <f t="shared" si="0"/>
        <v>11</v>
      </c>
      <c r="C26" s="84" t="str">
        <f>IF(INDEX(小女申込!$B$9:$S$108,$B26,1)="","",INDEX(小女申込!$B$9:$S$108,$B26,1))</f>
        <v/>
      </c>
      <c r="D26" s="85" t="str">
        <f>IF(INDEX(小女申込!$B$9:$S$108,$B26,2)="","",INDEX(小女申込!$B$9:$S$108,$B26,2))</f>
        <v/>
      </c>
      <c r="E26" s="86" t="str">
        <f>IF(INDEX(小女申込!$B$9:$S$108,$B26,3)="","",INDEX(小女申込!$B$9:$S$108,$B26,3))</f>
        <v/>
      </c>
      <c r="F26" s="87" t="str">
        <f>IF(INDEX(小女申込!$B$9:$S$108,$B26,4)="","",INDEX(小女申込!$B$9:$S$108,$B26,4))</f>
        <v/>
      </c>
      <c r="G26" s="88" t="str">
        <f>IF(INDEX(小女申込!$B$9:$S$108,$B26,14)="","",INDEX(小女申込!$B$9:$S$108,$B26,14))</f>
        <v/>
      </c>
      <c r="H26" s="224" t="str">
        <f>IF(INDEX(小女申込!$B$9:$S$108,$B26,6)="","",INDEX(小女申込!$B$9:$S$108,$B26,6))</f>
        <v/>
      </c>
      <c r="I26" s="225"/>
      <c r="J26" s="225"/>
      <c r="K26" s="225"/>
      <c r="L26" s="225"/>
      <c r="M26" s="226"/>
      <c r="N26" s="71"/>
    </row>
    <row r="27" spans="2:21" ht="15" customHeight="1">
      <c r="B27" s="83">
        <f t="shared" si="0"/>
        <v>12</v>
      </c>
      <c r="C27" s="90" t="str">
        <f>IF(INDEX(小女申込!$B$9:$S$108,$B27,1)="","",INDEX(小女申込!$B$9:$S$108,$B27,1))</f>
        <v/>
      </c>
      <c r="D27" s="91" t="str">
        <f>IF(INDEX(小女申込!$B$9:$S$108,$B27,2)="","",INDEX(小女申込!$B$9:$S$108,$B27,2))</f>
        <v/>
      </c>
      <c r="E27" s="92" t="str">
        <f>IF(INDEX(小女申込!$B$9:$S$108,$B27,3)="","",INDEX(小女申込!$B$9:$S$108,$B27,3))</f>
        <v/>
      </c>
      <c r="F27" s="93" t="str">
        <f>IF(INDEX(小女申込!$B$9:$S$108,$B27,4)="","",INDEX(小女申込!$B$9:$S$108,$B27,4))</f>
        <v/>
      </c>
      <c r="G27" s="94" t="str">
        <f>IF(INDEX(小女申込!$B$9:$S$108,$B27,14)="","",INDEX(小女申込!$B$9:$S$108,$B27,14))</f>
        <v/>
      </c>
      <c r="H27" s="215" t="str">
        <f>IF(INDEX(小女申込!$B$9:$S$108,$B27,6)="","",INDEX(小女申込!$B$9:$S$108,$B27,6))</f>
        <v/>
      </c>
      <c r="I27" s="216"/>
      <c r="J27" s="216"/>
      <c r="K27" s="216"/>
      <c r="L27" s="216"/>
      <c r="M27" s="217"/>
      <c r="N27" s="71"/>
    </row>
    <row r="28" spans="2:21" ht="15" customHeight="1">
      <c r="B28" s="83">
        <f t="shared" si="0"/>
        <v>13</v>
      </c>
      <c r="C28" s="90" t="str">
        <f>IF(INDEX(小女申込!$B$9:$S$108,$B28,1)="","",INDEX(小女申込!$B$9:$S$108,$B28,1))</f>
        <v/>
      </c>
      <c r="D28" s="91" t="str">
        <f>IF(INDEX(小女申込!$B$9:$S$108,$B28,2)="","",INDEX(小女申込!$B$9:$S$108,$B28,2))</f>
        <v/>
      </c>
      <c r="E28" s="92" t="str">
        <f>IF(INDEX(小女申込!$B$9:$S$108,$B28,3)="","",INDEX(小女申込!$B$9:$S$108,$B28,3))</f>
        <v/>
      </c>
      <c r="F28" s="93" t="str">
        <f>IF(INDEX(小女申込!$B$9:$S$108,$B28,4)="","",INDEX(小女申込!$B$9:$S$108,$B28,4))</f>
        <v/>
      </c>
      <c r="G28" s="94" t="str">
        <f>IF(INDEX(小女申込!$B$9:$S$108,$B28,14)="","",INDEX(小女申込!$B$9:$S$108,$B28,14))</f>
        <v/>
      </c>
      <c r="H28" s="215" t="str">
        <f>IF(INDEX(小女申込!$B$9:$S$108,$B28,6)="","",INDEX(小女申込!$B$9:$S$108,$B28,6))</f>
        <v/>
      </c>
      <c r="I28" s="216"/>
      <c r="J28" s="216"/>
      <c r="K28" s="216"/>
      <c r="L28" s="216"/>
      <c r="M28" s="217"/>
      <c r="N28" s="71"/>
      <c r="P28" s="228"/>
      <c r="Q28" s="228"/>
      <c r="R28" s="228"/>
      <c r="U28" s="14" t="e">
        <f>IF(#REF!="",0,1)</f>
        <v>#REF!</v>
      </c>
    </row>
    <row r="29" spans="2:21" ht="15" customHeight="1">
      <c r="B29" s="83">
        <f t="shared" si="0"/>
        <v>14</v>
      </c>
      <c r="C29" s="90" t="str">
        <f>IF(INDEX(小女申込!$B$9:$S$108,$B29,1)="","",INDEX(小女申込!$B$9:$S$108,$B29,1))</f>
        <v/>
      </c>
      <c r="D29" s="91" t="str">
        <f>IF(INDEX(小女申込!$B$9:$S$108,$B29,2)="","",INDEX(小女申込!$B$9:$S$108,$B29,2))</f>
        <v/>
      </c>
      <c r="E29" s="92" t="str">
        <f>IF(INDEX(小女申込!$B$9:$S$108,$B29,3)="","",INDEX(小女申込!$B$9:$S$108,$B29,3))</f>
        <v/>
      </c>
      <c r="F29" s="93" t="str">
        <f>IF(INDEX(小女申込!$B$9:$S$108,$B29,4)="","",INDEX(小女申込!$B$9:$S$108,$B29,4))</f>
        <v/>
      </c>
      <c r="G29" s="94" t="str">
        <f>IF(INDEX(小女申込!$B$9:$S$108,$B29,14)="","",INDEX(小女申込!$B$9:$S$108,$B29,14))</f>
        <v/>
      </c>
      <c r="H29" s="215" t="str">
        <f>IF(INDEX(小女申込!$B$9:$S$108,$B29,6)="","",INDEX(小女申込!$B$9:$S$108,$B29,6))</f>
        <v/>
      </c>
      <c r="I29" s="216"/>
      <c r="J29" s="216"/>
      <c r="K29" s="216"/>
      <c r="L29" s="216"/>
      <c r="M29" s="217"/>
      <c r="N29" s="71"/>
      <c r="P29" s="70"/>
      <c r="Q29" s="70"/>
      <c r="R29" s="70"/>
      <c r="S29" s="70"/>
    </row>
    <row r="30" spans="2:21" ht="15" customHeight="1">
      <c r="B30" s="83">
        <f t="shared" si="0"/>
        <v>15</v>
      </c>
      <c r="C30" s="90" t="str">
        <f>IF(INDEX(小女申込!$B$9:$S$108,$B30,1)="","",INDEX(小女申込!$B$9:$S$108,$B30,1))</f>
        <v/>
      </c>
      <c r="D30" s="91" t="str">
        <f>IF(INDEX(小女申込!$B$9:$S$108,$B30,2)="","",INDEX(小女申込!$B$9:$S$108,$B30,2))</f>
        <v/>
      </c>
      <c r="E30" s="92" t="str">
        <f>IF(INDEX(小女申込!$B$9:$S$108,$B30,3)="","",INDEX(小女申込!$B$9:$S$108,$B30,3))</f>
        <v/>
      </c>
      <c r="F30" s="93" t="str">
        <f>IF(INDEX(小女申込!$B$9:$S$108,$B30,4)="","",INDEX(小女申込!$B$9:$S$108,$B30,4))</f>
        <v/>
      </c>
      <c r="G30" s="94" t="str">
        <f>IF(INDEX(小女申込!$B$9:$S$108,$B30,14)="","",INDEX(小女申込!$B$9:$S$108,$B30,14))</f>
        <v/>
      </c>
      <c r="H30" s="215" t="str">
        <f>IF(INDEX(小女申込!$B$9:$S$108,$B30,6)="","",INDEX(小女申込!$B$9:$S$108,$B30,6))</f>
        <v/>
      </c>
      <c r="I30" s="216"/>
      <c r="J30" s="216"/>
      <c r="K30" s="216"/>
      <c r="L30" s="216"/>
      <c r="M30" s="217"/>
      <c r="N30" s="71"/>
      <c r="Q30" s="70"/>
      <c r="R30" s="227"/>
      <c r="S30" s="76"/>
      <c r="U30" s="14" t="e">
        <f>IF(#REF!="",0,1)</f>
        <v>#REF!</v>
      </c>
    </row>
    <row r="31" spans="2:21" ht="15" customHeight="1">
      <c r="B31" s="83">
        <f t="shared" si="0"/>
        <v>16</v>
      </c>
      <c r="C31" s="90" t="str">
        <f>IF(INDEX(小女申込!$B$9:$S$108,$B31,1)="","",INDEX(小女申込!$B$9:$S$108,$B31,1))</f>
        <v/>
      </c>
      <c r="D31" s="91" t="str">
        <f>IF(INDEX(小女申込!$B$9:$S$108,$B31,2)="","",INDEX(小女申込!$B$9:$S$108,$B31,2))</f>
        <v/>
      </c>
      <c r="E31" s="92" t="str">
        <f>IF(INDEX(小女申込!$B$9:$S$108,$B31,3)="","",INDEX(小女申込!$B$9:$S$108,$B31,3))</f>
        <v/>
      </c>
      <c r="F31" s="93" t="str">
        <f>IF(INDEX(小女申込!$B$9:$S$108,$B31,4)="","",INDEX(小女申込!$B$9:$S$108,$B31,4))</f>
        <v/>
      </c>
      <c r="G31" s="94" t="str">
        <f>IF(INDEX(小女申込!$B$9:$S$108,$B31,14)="","",INDEX(小女申込!$B$9:$S$108,$B31,14))</f>
        <v/>
      </c>
      <c r="H31" s="215" t="str">
        <f>IF(INDEX(小女申込!$B$9:$S$108,$B31,6)="","",INDEX(小女申込!$B$9:$S$108,$B31,6))</f>
        <v/>
      </c>
      <c r="I31" s="216"/>
      <c r="J31" s="216"/>
      <c r="K31" s="216"/>
      <c r="L31" s="216"/>
      <c r="M31" s="217"/>
      <c r="N31" s="71"/>
      <c r="Q31" s="70"/>
      <c r="R31" s="227"/>
      <c r="S31" s="76"/>
    </row>
    <row r="32" spans="2:21" ht="15" customHeight="1">
      <c r="B32" s="83">
        <f t="shared" si="0"/>
        <v>17</v>
      </c>
      <c r="C32" s="90" t="str">
        <f>IF(INDEX(小女申込!$B$9:$S$108,$B32,1)="","",INDEX(小女申込!$B$9:$S$108,$B32,1))</f>
        <v/>
      </c>
      <c r="D32" s="91" t="str">
        <f>IF(INDEX(小女申込!$B$9:$S$108,$B32,2)="","",INDEX(小女申込!$B$9:$S$108,$B32,2))</f>
        <v/>
      </c>
      <c r="E32" s="92" t="str">
        <f>IF(INDEX(小女申込!$B$9:$S$108,$B32,3)="","",INDEX(小女申込!$B$9:$S$108,$B32,3))</f>
        <v/>
      </c>
      <c r="F32" s="93" t="str">
        <f>IF(INDEX(小女申込!$B$9:$S$108,$B32,4)="","",INDEX(小女申込!$B$9:$S$108,$B32,4))</f>
        <v/>
      </c>
      <c r="G32" s="94" t="str">
        <f>IF(INDEX(小女申込!$B$9:$S$108,$B32,14)="","",INDEX(小女申込!$B$9:$S$108,$B32,14))</f>
        <v/>
      </c>
      <c r="H32" s="215" t="str">
        <f>IF(INDEX(小女申込!$B$9:$S$108,$B32,6)="","",INDEX(小女申込!$B$9:$S$108,$B32,6))</f>
        <v/>
      </c>
      <c r="I32" s="216"/>
      <c r="J32" s="216"/>
      <c r="K32" s="216"/>
      <c r="L32" s="216"/>
      <c r="M32" s="217"/>
      <c r="N32" s="71"/>
      <c r="Q32" s="70"/>
      <c r="R32" s="227"/>
      <c r="S32" s="76"/>
    </row>
    <row r="33" spans="2:21" ht="15" customHeight="1">
      <c r="B33" s="83">
        <f t="shared" si="0"/>
        <v>18</v>
      </c>
      <c r="C33" s="90" t="str">
        <f>IF(INDEX(小女申込!$B$9:$S$108,$B33,1)="","",INDEX(小女申込!$B$9:$S$108,$B33,1))</f>
        <v/>
      </c>
      <c r="D33" s="91" t="str">
        <f>IF(INDEX(小女申込!$B$9:$S$108,$B33,2)="","",INDEX(小女申込!$B$9:$S$108,$B33,2))</f>
        <v/>
      </c>
      <c r="E33" s="92" t="str">
        <f>IF(INDEX(小女申込!$B$9:$S$108,$B33,3)="","",INDEX(小女申込!$B$9:$S$108,$B33,3))</f>
        <v/>
      </c>
      <c r="F33" s="93" t="str">
        <f>IF(INDEX(小女申込!$B$9:$S$108,$B33,4)="","",INDEX(小女申込!$B$9:$S$108,$B33,4))</f>
        <v/>
      </c>
      <c r="G33" s="94" t="str">
        <f>IF(INDEX(小女申込!$B$9:$S$108,$B33,14)="","",INDEX(小女申込!$B$9:$S$108,$B33,14))</f>
        <v/>
      </c>
      <c r="H33" s="215" t="str">
        <f>IF(INDEX(小女申込!$B$9:$S$108,$B33,6)="","",INDEX(小女申込!$B$9:$S$108,$B33,6))</f>
        <v/>
      </c>
      <c r="I33" s="216"/>
      <c r="J33" s="216"/>
      <c r="K33" s="216"/>
      <c r="L33" s="216"/>
      <c r="M33" s="217"/>
      <c r="N33" s="71"/>
      <c r="Q33" s="70"/>
      <c r="R33" s="227"/>
      <c r="S33" s="76"/>
    </row>
    <row r="34" spans="2:21" ht="15" customHeight="1">
      <c r="B34" s="83">
        <f t="shared" si="0"/>
        <v>19</v>
      </c>
      <c r="C34" s="90" t="str">
        <f>IF(INDEX(小女申込!$B$9:$S$108,$B34,1)="","",INDEX(小女申込!$B$9:$S$108,$B34,1))</f>
        <v/>
      </c>
      <c r="D34" s="91" t="str">
        <f>IF(INDEX(小女申込!$B$9:$S$108,$B34,2)="","",INDEX(小女申込!$B$9:$S$108,$B34,2))</f>
        <v/>
      </c>
      <c r="E34" s="92" t="str">
        <f>IF(INDEX(小女申込!$B$9:$S$108,$B34,3)="","",INDEX(小女申込!$B$9:$S$108,$B34,3))</f>
        <v/>
      </c>
      <c r="F34" s="93" t="str">
        <f>IF(INDEX(小女申込!$B$9:$S$108,$B34,4)="","",INDEX(小女申込!$B$9:$S$108,$B34,4))</f>
        <v/>
      </c>
      <c r="G34" s="94" t="str">
        <f>IF(INDEX(小女申込!$B$9:$S$108,$B34,14)="","",INDEX(小女申込!$B$9:$S$108,$B34,14))</f>
        <v/>
      </c>
      <c r="H34" s="215" t="str">
        <f>IF(INDEX(小女申込!$B$9:$S$108,$B34,6)="","",INDEX(小女申込!$B$9:$S$108,$B34,6))</f>
        <v/>
      </c>
      <c r="I34" s="216"/>
      <c r="J34" s="216"/>
      <c r="K34" s="216"/>
      <c r="L34" s="216"/>
      <c r="M34" s="217"/>
      <c r="N34" s="71"/>
      <c r="Q34" s="70"/>
      <c r="R34" s="227"/>
      <c r="S34" s="76"/>
    </row>
    <row r="35" spans="2:21" ht="15" customHeight="1">
      <c r="B35" s="83">
        <f t="shared" si="0"/>
        <v>20</v>
      </c>
      <c r="C35" s="97" t="str">
        <f>IF(INDEX(小女申込!$B$9:$S$108,$B35,1)="","",INDEX(小女申込!$B$9:$S$108,$B35,1))</f>
        <v/>
      </c>
      <c r="D35" s="98" t="str">
        <f>IF(INDEX(小女申込!$B$9:$S$108,$B35,2)="","",INDEX(小女申込!$B$9:$S$108,$B35,2))</f>
        <v/>
      </c>
      <c r="E35" s="99" t="str">
        <f>IF(INDEX(小女申込!$B$9:$S$108,$B35,3)="","",INDEX(小女申込!$B$9:$S$108,$B35,3))</f>
        <v/>
      </c>
      <c r="F35" s="100" t="str">
        <f>IF(INDEX(小女申込!$B$9:$S$108,$B35,4)="","",INDEX(小女申込!$B$9:$S$108,$B35,4))</f>
        <v/>
      </c>
      <c r="G35" s="101" t="str">
        <f>IF(INDEX(小女申込!$B$9:$S$108,$B35,14)="","",INDEX(小女申込!$B$9:$S$108,$B35,14))</f>
        <v/>
      </c>
      <c r="H35" s="221" t="str">
        <f>IF(INDEX(小女申込!$B$9:$S$108,$B35,6)="","",INDEX(小女申込!$B$9:$S$108,$B35,6))</f>
        <v/>
      </c>
      <c r="I35" s="222"/>
      <c r="J35" s="222"/>
      <c r="K35" s="222"/>
      <c r="L35" s="222"/>
      <c r="M35" s="223"/>
      <c r="N35" s="71"/>
      <c r="Q35" s="70"/>
      <c r="R35" s="227"/>
      <c r="S35" s="76"/>
    </row>
    <row r="36" spans="2:21" ht="15" customHeight="1">
      <c r="B36" s="83">
        <f t="shared" si="0"/>
        <v>21</v>
      </c>
      <c r="C36" s="84" t="str">
        <f>IF(INDEX(小女申込!$B$9:$S$108,$B36,1)="","",INDEX(小女申込!$B$9:$S$108,$B36,1))</f>
        <v/>
      </c>
      <c r="D36" s="85" t="str">
        <f>IF(INDEX(小女申込!$B$9:$S$108,$B36,2)="","",INDEX(小女申込!$B$9:$S$108,$B36,2))</f>
        <v/>
      </c>
      <c r="E36" s="86" t="str">
        <f>IF(INDEX(小女申込!$B$9:$S$108,$B36,3)="","",INDEX(小女申込!$B$9:$S$108,$B36,3))</f>
        <v/>
      </c>
      <c r="F36" s="87" t="str">
        <f>IF(INDEX(小女申込!$B$9:$S$108,$B36,4)="","",INDEX(小女申込!$B$9:$S$108,$B36,4))</f>
        <v/>
      </c>
      <c r="G36" s="88" t="str">
        <f>IF(INDEX(小女申込!$B$9:$S$108,$B36,14)="","",INDEX(小女申込!$B$9:$S$108,$B36,14))</f>
        <v/>
      </c>
      <c r="H36" s="224" t="str">
        <f>IF(INDEX(小女申込!$B$9:$S$108,$B36,6)="","",INDEX(小女申込!$B$9:$S$108,$B36,6))</f>
        <v/>
      </c>
      <c r="I36" s="225"/>
      <c r="J36" s="225"/>
      <c r="K36" s="225"/>
      <c r="L36" s="225"/>
      <c r="M36" s="226"/>
      <c r="N36" s="71"/>
    </row>
    <row r="37" spans="2:21" ht="15" customHeight="1">
      <c r="B37" s="83">
        <f t="shared" si="0"/>
        <v>22</v>
      </c>
      <c r="C37" s="90" t="str">
        <f>IF(INDEX(小女申込!$B$9:$S$108,$B37,1)="","",INDEX(小女申込!$B$9:$S$108,$B37,1))</f>
        <v/>
      </c>
      <c r="D37" s="91" t="str">
        <f>IF(INDEX(小女申込!$B$9:$S$108,$B37,2)="","",INDEX(小女申込!$B$9:$S$108,$B37,2))</f>
        <v/>
      </c>
      <c r="E37" s="92" t="str">
        <f>IF(INDEX(小女申込!$B$9:$S$108,$B37,3)="","",INDEX(小女申込!$B$9:$S$108,$B37,3))</f>
        <v/>
      </c>
      <c r="F37" s="93" t="str">
        <f>IF(INDEX(小女申込!$B$9:$S$108,$B37,4)="","",INDEX(小女申込!$B$9:$S$108,$B37,4))</f>
        <v/>
      </c>
      <c r="G37" s="94" t="str">
        <f>IF(INDEX(小女申込!$B$9:$S$108,$B37,14)="","",INDEX(小女申込!$B$9:$S$108,$B37,14))</f>
        <v/>
      </c>
      <c r="H37" s="215" t="str">
        <f>IF(INDEX(小女申込!$B$9:$S$108,$B37,6)="","",INDEX(小女申込!$B$9:$S$108,$B37,6))</f>
        <v/>
      </c>
      <c r="I37" s="216"/>
      <c r="J37" s="216"/>
      <c r="K37" s="216"/>
      <c r="L37" s="216"/>
      <c r="M37" s="217"/>
      <c r="N37" s="71"/>
    </row>
    <row r="38" spans="2:21" ht="15" customHeight="1">
      <c r="B38" s="83">
        <f t="shared" si="0"/>
        <v>23</v>
      </c>
      <c r="C38" s="90" t="str">
        <f>IF(INDEX(小女申込!$B$9:$S$108,$B38,1)="","",INDEX(小女申込!$B$9:$S$108,$B38,1))</f>
        <v/>
      </c>
      <c r="D38" s="91" t="str">
        <f>IF(INDEX(小女申込!$B$9:$S$108,$B38,2)="","",INDEX(小女申込!$B$9:$S$108,$B38,2))</f>
        <v/>
      </c>
      <c r="E38" s="92" t="str">
        <f>IF(INDEX(小女申込!$B$9:$S$108,$B38,3)="","",INDEX(小女申込!$B$9:$S$108,$B38,3))</f>
        <v/>
      </c>
      <c r="F38" s="93" t="str">
        <f>IF(INDEX(小女申込!$B$9:$S$108,$B38,4)="","",INDEX(小女申込!$B$9:$S$108,$B38,4))</f>
        <v/>
      </c>
      <c r="G38" s="94" t="str">
        <f>IF(INDEX(小女申込!$B$9:$S$108,$B38,14)="","",INDEX(小女申込!$B$9:$S$108,$B38,14))</f>
        <v/>
      </c>
      <c r="H38" s="215" t="str">
        <f>IF(INDEX(小女申込!$B$9:$S$108,$B38,6)="","",INDEX(小女申込!$B$9:$S$108,$B38,6))</f>
        <v/>
      </c>
      <c r="I38" s="216"/>
      <c r="J38" s="216"/>
      <c r="K38" s="216"/>
      <c r="L38" s="216"/>
      <c r="M38" s="217"/>
      <c r="N38" s="71"/>
    </row>
    <row r="39" spans="2:21" ht="15" customHeight="1">
      <c r="B39" s="83">
        <f t="shared" si="0"/>
        <v>24</v>
      </c>
      <c r="C39" s="90" t="str">
        <f>IF(INDEX(小女申込!$B$9:$S$108,$B39,1)="","",INDEX(小女申込!$B$9:$S$108,$B39,1))</f>
        <v/>
      </c>
      <c r="D39" s="91" t="str">
        <f>IF(INDEX(小女申込!$B$9:$S$108,$B39,2)="","",INDEX(小女申込!$B$9:$S$108,$B39,2))</f>
        <v/>
      </c>
      <c r="E39" s="92" t="str">
        <f>IF(INDEX(小女申込!$B$9:$S$108,$B39,3)="","",INDEX(小女申込!$B$9:$S$108,$B39,3))</f>
        <v/>
      </c>
      <c r="F39" s="93" t="str">
        <f>IF(INDEX(小女申込!$B$9:$S$108,$B39,4)="","",INDEX(小女申込!$B$9:$S$108,$B39,4))</f>
        <v/>
      </c>
      <c r="G39" s="94" t="str">
        <f>IF(INDEX(小女申込!$B$9:$S$108,$B39,14)="","",INDEX(小女申込!$B$9:$S$108,$B39,14))</f>
        <v/>
      </c>
      <c r="H39" s="215" t="str">
        <f>IF(INDEX(小女申込!$B$9:$S$108,$B39,6)="","",INDEX(小女申込!$B$9:$S$108,$B39,6))</f>
        <v/>
      </c>
      <c r="I39" s="216"/>
      <c r="J39" s="216"/>
      <c r="K39" s="216"/>
      <c r="L39" s="216"/>
      <c r="M39" s="217"/>
      <c r="N39" s="71"/>
      <c r="P39" s="228"/>
      <c r="Q39" s="228"/>
      <c r="R39" s="228"/>
      <c r="U39" s="14" t="e">
        <f>IF(#REF!="",0,1)</f>
        <v>#REF!</v>
      </c>
    </row>
    <row r="40" spans="2:21" ht="15" customHeight="1">
      <c r="B40" s="83">
        <f t="shared" si="0"/>
        <v>25</v>
      </c>
      <c r="C40" s="90" t="str">
        <f>IF(INDEX(小女申込!$B$9:$S$108,$B40,1)="","",INDEX(小女申込!$B$9:$S$108,$B40,1))</f>
        <v/>
      </c>
      <c r="D40" s="91" t="str">
        <f>IF(INDEX(小女申込!$B$9:$S$108,$B40,2)="","",INDEX(小女申込!$B$9:$S$108,$B40,2))</f>
        <v/>
      </c>
      <c r="E40" s="92" t="str">
        <f>IF(INDEX(小女申込!$B$9:$S$108,$B40,3)="","",INDEX(小女申込!$B$9:$S$108,$B40,3))</f>
        <v/>
      </c>
      <c r="F40" s="93" t="str">
        <f>IF(INDEX(小女申込!$B$9:$S$108,$B40,4)="","",INDEX(小女申込!$B$9:$S$108,$B40,4))</f>
        <v/>
      </c>
      <c r="G40" s="94" t="str">
        <f>IF(INDEX(小女申込!$B$9:$S$108,$B40,14)="","",INDEX(小女申込!$B$9:$S$108,$B40,14))</f>
        <v/>
      </c>
      <c r="H40" s="215" t="str">
        <f>IF(INDEX(小女申込!$B$9:$S$108,$B40,6)="","",INDEX(小女申込!$B$9:$S$108,$B40,6))</f>
        <v/>
      </c>
      <c r="I40" s="216"/>
      <c r="J40" s="216"/>
      <c r="K40" s="216"/>
      <c r="L40" s="216"/>
      <c r="M40" s="217"/>
      <c r="N40" s="71"/>
      <c r="P40" s="70"/>
      <c r="Q40" s="70"/>
      <c r="R40" s="70"/>
      <c r="S40" s="70"/>
    </row>
    <row r="41" spans="2:21" ht="15" customHeight="1">
      <c r="B41" s="83">
        <f t="shared" si="0"/>
        <v>26</v>
      </c>
      <c r="C41" s="90" t="str">
        <f>IF(INDEX(小女申込!$B$9:$S$108,$B41,1)="","",INDEX(小女申込!$B$9:$S$108,$B41,1))</f>
        <v/>
      </c>
      <c r="D41" s="91" t="str">
        <f>IF(INDEX(小女申込!$B$9:$S$108,$B41,2)="","",INDEX(小女申込!$B$9:$S$108,$B41,2))</f>
        <v/>
      </c>
      <c r="E41" s="92" t="str">
        <f>IF(INDEX(小女申込!$B$9:$S$108,$B41,3)="","",INDEX(小女申込!$B$9:$S$108,$B41,3))</f>
        <v/>
      </c>
      <c r="F41" s="93" t="str">
        <f>IF(INDEX(小女申込!$B$9:$S$108,$B41,4)="","",INDEX(小女申込!$B$9:$S$108,$B41,4))</f>
        <v/>
      </c>
      <c r="G41" s="94" t="str">
        <f>IF(INDEX(小女申込!$B$9:$S$108,$B41,14)="","",INDEX(小女申込!$B$9:$S$108,$B41,14))</f>
        <v/>
      </c>
      <c r="H41" s="215" t="str">
        <f>IF(INDEX(小女申込!$B$9:$S$108,$B41,6)="","",INDEX(小女申込!$B$9:$S$108,$B41,6))</f>
        <v/>
      </c>
      <c r="I41" s="216"/>
      <c r="J41" s="216"/>
      <c r="K41" s="216"/>
      <c r="L41" s="216"/>
      <c r="M41" s="217"/>
      <c r="N41" s="71"/>
      <c r="Q41" s="70"/>
      <c r="R41" s="227"/>
      <c r="S41" s="76"/>
      <c r="U41" s="14" t="e">
        <f>IF(#REF!="",0,1)</f>
        <v>#REF!</v>
      </c>
    </row>
    <row r="42" spans="2:21" ht="15" customHeight="1">
      <c r="B42" s="83">
        <f t="shared" si="0"/>
        <v>27</v>
      </c>
      <c r="C42" s="90" t="str">
        <f>IF(INDEX(小女申込!$B$9:$S$108,$B42,1)="","",INDEX(小女申込!$B$9:$S$108,$B42,1))</f>
        <v/>
      </c>
      <c r="D42" s="91" t="str">
        <f>IF(INDEX(小女申込!$B$9:$S$108,$B42,2)="","",INDEX(小女申込!$B$9:$S$108,$B42,2))</f>
        <v/>
      </c>
      <c r="E42" s="92" t="str">
        <f>IF(INDEX(小女申込!$B$9:$S$108,$B42,3)="","",INDEX(小女申込!$B$9:$S$108,$B42,3))</f>
        <v/>
      </c>
      <c r="F42" s="93" t="str">
        <f>IF(INDEX(小女申込!$B$9:$S$108,$B42,4)="","",INDEX(小女申込!$B$9:$S$108,$B42,4))</f>
        <v/>
      </c>
      <c r="G42" s="94" t="str">
        <f>IF(INDEX(小女申込!$B$9:$S$108,$B42,14)="","",INDEX(小女申込!$B$9:$S$108,$B42,14))</f>
        <v/>
      </c>
      <c r="H42" s="215" t="str">
        <f>IF(INDEX(小女申込!$B$9:$S$108,$B42,6)="","",INDEX(小女申込!$B$9:$S$108,$B42,6))</f>
        <v/>
      </c>
      <c r="I42" s="216"/>
      <c r="J42" s="216"/>
      <c r="K42" s="216"/>
      <c r="L42" s="216"/>
      <c r="M42" s="217"/>
      <c r="N42" s="71"/>
      <c r="Q42" s="70"/>
      <c r="R42" s="227"/>
      <c r="S42" s="76"/>
    </row>
    <row r="43" spans="2:21" ht="15" customHeight="1">
      <c r="B43" s="83">
        <f t="shared" si="0"/>
        <v>28</v>
      </c>
      <c r="C43" s="90" t="str">
        <f>IF(INDEX(小女申込!$B$9:$S$108,$B43,1)="","",INDEX(小女申込!$B$9:$S$108,$B43,1))</f>
        <v/>
      </c>
      <c r="D43" s="91" t="str">
        <f>IF(INDEX(小女申込!$B$9:$S$108,$B43,2)="","",INDEX(小女申込!$B$9:$S$108,$B43,2))</f>
        <v/>
      </c>
      <c r="E43" s="92" t="str">
        <f>IF(INDEX(小女申込!$B$9:$S$108,$B43,3)="","",INDEX(小女申込!$B$9:$S$108,$B43,3))</f>
        <v/>
      </c>
      <c r="F43" s="93" t="str">
        <f>IF(INDEX(小女申込!$B$9:$S$108,$B43,4)="","",INDEX(小女申込!$B$9:$S$108,$B43,4))</f>
        <v/>
      </c>
      <c r="G43" s="94" t="str">
        <f>IF(INDEX(小女申込!$B$9:$S$108,$B43,14)="","",INDEX(小女申込!$B$9:$S$108,$B43,14))</f>
        <v/>
      </c>
      <c r="H43" s="215" t="str">
        <f>IF(INDEX(小女申込!$B$9:$S$108,$B43,6)="","",INDEX(小女申込!$B$9:$S$108,$B43,6))</f>
        <v/>
      </c>
      <c r="I43" s="216"/>
      <c r="J43" s="216"/>
      <c r="K43" s="216"/>
      <c r="L43" s="216"/>
      <c r="M43" s="217"/>
      <c r="N43" s="71"/>
      <c r="Q43" s="70"/>
      <c r="R43" s="227"/>
      <c r="S43" s="76"/>
    </row>
    <row r="44" spans="2:21" ht="15" customHeight="1">
      <c r="B44" s="83">
        <f t="shared" si="0"/>
        <v>29</v>
      </c>
      <c r="C44" s="90" t="str">
        <f>IF(INDEX(小女申込!$B$9:$S$108,$B44,1)="","",INDEX(小女申込!$B$9:$S$108,$B44,1))</f>
        <v/>
      </c>
      <c r="D44" s="91" t="str">
        <f>IF(INDEX(小女申込!$B$9:$S$108,$B44,2)="","",INDEX(小女申込!$B$9:$S$108,$B44,2))</f>
        <v/>
      </c>
      <c r="E44" s="92" t="str">
        <f>IF(INDEX(小女申込!$B$9:$S$108,$B44,3)="","",INDEX(小女申込!$B$9:$S$108,$B44,3))</f>
        <v/>
      </c>
      <c r="F44" s="93" t="str">
        <f>IF(INDEX(小女申込!$B$9:$S$108,$B44,4)="","",INDEX(小女申込!$B$9:$S$108,$B44,4))</f>
        <v/>
      </c>
      <c r="G44" s="94" t="str">
        <f>IF(INDEX(小女申込!$B$9:$S$108,$B44,14)="","",INDEX(小女申込!$B$9:$S$108,$B44,14))</f>
        <v/>
      </c>
      <c r="H44" s="215" t="str">
        <f>IF(INDEX(小女申込!$B$9:$S$108,$B44,6)="","",INDEX(小女申込!$B$9:$S$108,$B44,6))</f>
        <v/>
      </c>
      <c r="I44" s="216"/>
      <c r="J44" s="216"/>
      <c r="K44" s="216"/>
      <c r="L44" s="216"/>
      <c r="M44" s="217"/>
      <c r="N44" s="71"/>
      <c r="Q44" s="70"/>
      <c r="R44" s="227"/>
      <c r="S44" s="76"/>
    </row>
    <row r="45" spans="2:21" ht="15" customHeight="1">
      <c r="B45" s="83">
        <f t="shared" si="0"/>
        <v>30</v>
      </c>
      <c r="C45" s="97" t="str">
        <f>IF(INDEX(小女申込!$B$9:$S$108,$B45,1)="","",INDEX(小女申込!$B$9:$S$108,$B45,1))</f>
        <v/>
      </c>
      <c r="D45" s="98" t="str">
        <f>IF(INDEX(小女申込!$B$9:$S$108,$B45,2)="","",INDEX(小女申込!$B$9:$S$108,$B45,2))</f>
        <v/>
      </c>
      <c r="E45" s="99" t="str">
        <f>IF(INDEX(小女申込!$B$9:$S$108,$B45,3)="","",INDEX(小女申込!$B$9:$S$108,$B45,3))</f>
        <v/>
      </c>
      <c r="F45" s="100" t="str">
        <f>IF(INDEX(小女申込!$B$9:$S$108,$B45,4)="","",INDEX(小女申込!$B$9:$S$108,$B45,4))</f>
        <v/>
      </c>
      <c r="G45" s="101" t="str">
        <f>IF(INDEX(小女申込!$B$9:$S$108,$B45,14)="","",INDEX(小女申込!$B$9:$S$108,$B45,14))</f>
        <v/>
      </c>
      <c r="H45" s="221" t="str">
        <f>IF(INDEX(小女申込!$B$9:$S$108,$B45,6)="","",INDEX(小女申込!$B$9:$S$108,$B45,6))</f>
        <v/>
      </c>
      <c r="I45" s="222"/>
      <c r="J45" s="222"/>
      <c r="K45" s="222"/>
      <c r="L45" s="222"/>
      <c r="M45" s="223"/>
      <c r="N45" s="71"/>
      <c r="Q45" s="70"/>
      <c r="R45" s="227"/>
      <c r="S45" s="76"/>
    </row>
    <row r="46" spans="2:21" ht="15" customHeight="1">
      <c r="B46" s="83">
        <f t="shared" si="0"/>
        <v>31</v>
      </c>
      <c r="C46" s="84" t="str">
        <f>IF(INDEX(小女申込!$B$9:$S$108,$B46,1)="","",INDEX(小女申込!$B$9:$S$108,$B46,1))</f>
        <v/>
      </c>
      <c r="D46" s="85" t="str">
        <f>IF(INDEX(小女申込!$B$9:$S$108,$B46,2)="","",INDEX(小女申込!$B$9:$S$108,$B46,2))</f>
        <v/>
      </c>
      <c r="E46" s="86" t="str">
        <f>IF(INDEX(小女申込!$B$9:$S$108,$B46,3)="","",INDEX(小女申込!$B$9:$S$108,$B46,3))</f>
        <v/>
      </c>
      <c r="F46" s="87" t="str">
        <f>IF(INDEX(小女申込!$B$9:$S$108,$B46,4)="","",INDEX(小女申込!$B$9:$S$108,$B46,4))</f>
        <v/>
      </c>
      <c r="G46" s="88" t="str">
        <f>IF(INDEX(小女申込!$B$9:$S$108,$B46,14)="","",INDEX(小女申込!$B$9:$S$108,$B46,14))</f>
        <v/>
      </c>
      <c r="H46" s="224" t="str">
        <f>IF(INDEX(小女申込!$B$9:$S$108,$B46,6)="","",INDEX(小女申込!$B$9:$S$108,$B46,6))</f>
        <v/>
      </c>
      <c r="I46" s="225"/>
      <c r="J46" s="225"/>
      <c r="K46" s="225"/>
      <c r="L46" s="225"/>
      <c r="M46" s="226"/>
      <c r="N46" s="71"/>
      <c r="Q46" s="70"/>
      <c r="R46" s="227"/>
      <c r="S46" s="76"/>
    </row>
    <row r="47" spans="2:21" ht="15" customHeight="1">
      <c r="B47" s="83">
        <f t="shared" si="0"/>
        <v>32</v>
      </c>
      <c r="C47" s="90" t="str">
        <f>IF(INDEX(小女申込!$B$9:$S$108,$B47,1)="","",INDEX(小女申込!$B$9:$S$108,$B47,1))</f>
        <v/>
      </c>
      <c r="D47" s="91" t="str">
        <f>IF(INDEX(小女申込!$B$9:$S$108,$B47,2)="","",INDEX(小女申込!$B$9:$S$108,$B47,2))</f>
        <v/>
      </c>
      <c r="E47" s="92" t="str">
        <f>IF(INDEX(小女申込!$B$9:$S$108,$B47,3)="","",INDEX(小女申込!$B$9:$S$108,$B47,3))</f>
        <v/>
      </c>
      <c r="F47" s="93" t="str">
        <f>IF(INDEX(小女申込!$B$9:$S$108,$B47,4)="","",INDEX(小女申込!$B$9:$S$108,$B47,4))</f>
        <v/>
      </c>
      <c r="G47" s="94" t="str">
        <f>IF(INDEX(小女申込!$B$9:$S$108,$B47,14)="","",INDEX(小女申込!$B$9:$S$108,$B47,14))</f>
        <v/>
      </c>
      <c r="H47" s="215" t="str">
        <f>IF(INDEX(小女申込!$B$9:$S$108,$B47,6)="","",INDEX(小女申込!$B$9:$S$108,$B47,6))</f>
        <v/>
      </c>
      <c r="I47" s="216"/>
      <c r="J47" s="216"/>
      <c r="K47" s="216"/>
      <c r="L47" s="216"/>
      <c r="M47" s="217"/>
      <c r="N47" s="71"/>
    </row>
    <row r="48" spans="2:21" ht="15" customHeight="1">
      <c r="B48" s="83">
        <f t="shared" si="0"/>
        <v>33</v>
      </c>
      <c r="C48" s="90" t="str">
        <f>IF(INDEX(小女申込!$B$9:$S$108,$B48,1)="","",INDEX(小女申込!$B$9:$S$108,$B48,1))</f>
        <v/>
      </c>
      <c r="D48" s="91" t="str">
        <f>IF(INDEX(小女申込!$B$9:$S$108,$B48,2)="","",INDEX(小女申込!$B$9:$S$108,$B48,2))</f>
        <v/>
      </c>
      <c r="E48" s="92" t="str">
        <f>IF(INDEX(小女申込!$B$9:$S$108,$B48,3)="","",INDEX(小女申込!$B$9:$S$108,$B48,3))</f>
        <v/>
      </c>
      <c r="F48" s="93" t="str">
        <f>IF(INDEX(小女申込!$B$9:$S$108,$B48,4)="","",INDEX(小女申込!$B$9:$S$108,$B48,4))</f>
        <v/>
      </c>
      <c r="G48" s="94" t="str">
        <f>IF(INDEX(小女申込!$B$9:$S$108,$B48,14)="","",INDEX(小女申込!$B$9:$S$108,$B48,14))</f>
        <v/>
      </c>
      <c r="H48" s="215" t="str">
        <f>IF(INDEX(小女申込!$B$9:$S$108,$B48,6)="","",INDEX(小女申込!$B$9:$S$108,$B48,6))</f>
        <v/>
      </c>
      <c r="I48" s="216"/>
      <c r="J48" s="216"/>
      <c r="K48" s="216"/>
      <c r="L48" s="216"/>
      <c r="M48" s="217"/>
      <c r="N48" s="71"/>
    </row>
    <row r="49" spans="1:21" ht="15" customHeight="1">
      <c r="B49" s="83">
        <f t="shared" si="0"/>
        <v>34</v>
      </c>
      <c r="C49" s="90" t="str">
        <f>IF(INDEX(小女申込!$B$9:$S$108,$B49,1)="","",INDEX(小女申込!$B$9:$S$108,$B49,1))</f>
        <v/>
      </c>
      <c r="D49" s="91" t="str">
        <f>IF(INDEX(小女申込!$B$9:$S$108,$B49,2)="","",INDEX(小女申込!$B$9:$S$108,$B49,2))</f>
        <v/>
      </c>
      <c r="E49" s="92" t="str">
        <f>IF(INDEX(小女申込!$B$9:$S$108,$B49,3)="","",INDEX(小女申込!$B$9:$S$108,$B49,3))</f>
        <v/>
      </c>
      <c r="F49" s="93" t="str">
        <f>IF(INDEX(小女申込!$B$9:$S$108,$B49,4)="","",INDEX(小女申込!$B$9:$S$108,$B49,4))</f>
        <v/>
      </c>
      <c r="G49" s="94" t="str">
        <f>IF(INDEX(小女申込!$B$9:$S$108,$B49,14)="","",INDEX(小女申込!$B$9:$S$108,$B49,14))</f>
        <v/>
      </c>
      <c r="H49" s="293" t="str">
        <f>IF(INDEX(小女申込!$B$9:$S$108,$B49,6)="","",INDEX(小女申込!$B$9:$S$108,$B49,6))</f>
        <v/>
      </c>
      <c r="I49" s="229"/>
      <c r="J49" s="229"/>
      <c r="K49" s="229"/>
      <c r="L49" s="229"/>
      <c r="M49" s="294"/>
      <c r="N49" s="71"/>
    </row>
    <row r="50" spans="1:21" ht="15" customHeight="1">
      <c r="B50" s="83">
        <f t="shared" si="0"/>
        <v>35</v>
      </c>
      <c r="C50" s="90" t="str">
        <f>IF(INDEX(小女申込!$B$9:$S$108,$B50,1)="","",INDEX(小女申込!$B$9:$S$108,$B50,1))</f>
        <v/>
      </c>
      <c r="D50" s="91" t="str">
        <f>IF(INDEX(小女申込!$B$9:$S$108,$B50,2)="","",INDEX(小女申込!$B$9:$S$108,$B50,2))</f>
        <v/>
      </c>
      <c r="E50" s="92" t="str">
        <f>IF(INDEX(小女申込!$B$9:$S$108,$B50,3)="","",INDEX(小女申込!$B$9:$S$108,$B50,3))</f>
        <v/>
      </c>
      <c r="F50" s="93" t="str">
        <f>IF(INDEX(小女申込!$B$9:$S$108,$B50,4)="","",INDEX(小女申込!$B$9:$S$108,$B50,4))</f>
        <v/>
      </c>
      <c r="G50" s="94" t="str">
        <f>IF(INDEX(小女申込!$B$9:$S$108,$B50,14)="","",INDEX(小女申込!$B$9:$S$108,$B50,14))</f>
        <v/>
      </c>
      <c r="H50" s="293" t="str">
        <f>IF(INDEX(小女申込!$B$9:$S$108,$B50,6)="","",INDEX(小女申込!$B$9:$S$108,$B50,6))</f>
        <v/>
      </c>
      <c r="I50" s="229"/>
      <c r="J50" s="229"/>
      <c r="K50" s="229"/>
      <c r="L50" s="229"/>
      <c r="M50" s="294"/>
      <c r="N50" s="71"/>
    </row>
    <row r="51" spans="1:21" ht="15" customHeight="1">
      <c r="B51" s="83">
        <f t="shared" si="0"/>
        <v>36</v>
      </c>
      <c r="C51" s="90" t="str">
        <f>IF(INDEX(小女申込!$B$9:$S$108,$B51,1)="","",INDEX(小女申込!$B$9:$S$108,$B51,1))</f>
        <v/>
      </c>
      <c r="D51" s="91" t="str">
        <f>IF(INDEX(小女申込!$B$9:$S$108,$B51,2)="","",INDEX(小女申込!$B$9:$S$108,$B51,2))</f>
        <v/>
      </c>
      <c r="E51" s="92" t="str">
        <f>IF(INDEX(小女申込!$B$9:$S$108,$B51,3)="","",INDEX(小女申込!$B$9:$S$108,$B51,3))</f>
        <v/>
      </c>
      <c r="F51" s="93" t="str">
        <f>IF(INDEX(小女申込!$B$9:$S$108,$B51,4)="","",INDEX(小女申込!$B$9:$S$108,$B51,4))</f>
        <v/>
      </c>
      <c r="G51" s="94" t="str">
        <f>IF(INDEX(小女申込!$B$9:$S$108,$B51,14)="","",INDEX(小女申込!$B$9:$S$108,$B51,14))</f>
        <v/>
      </c>
      <c r="H51" s="293" t="str">
        <f>IF(INDEX(小女申込!$B$9:$S$108,$B51,6)="","",INDEX(小女申込!$B$9:$S$108,$B51,6))</f>
        <v/>
      </c>
      <c r="I51" s="229"/>
      <c r="J51" s="229"/>
      <c r="K51" s="229"/>
      <c r="L51" s="229"/>
      <c r="M51" s="294"/>
      <c r="N51" s="71"/>
    </row>
    <row r="52" spans="1:21" ht="15" customHeight="1">
      <c r="B52" s="83">
        <f t="shared" si="0"/>
        <v>37</v>
      </c>
      <c r="C52" s="90" t="str">
        <f>IF(INDEX(小女申込!$B$9:$S$108,$B52,1)="","",INDEX(小女申込!$B$9:$S$108,$B52,1))</f>
        <v/>
      </c>
      <c r="D52" s="91" t="str">
        <f>IF(INDEX(小女申込!$B$9:$S$108,$B52,2)="","",INDEX(小女申込!$B$9:$S$108,$B52,2))</f>
        <v/>
      </c>
      <c r="E52" s="92" t="str">
        <f>IF(INDEX(小女申込!$B$9:$S$108,$B52,3)="","",INDEX(小女申込!$B$9:$S$108,$B52,3))</f>
        <v/>
      </c>
      <c r="F52" s="93" t="str">
        <f>IF(INDEX(小女申込!$B$9:$S$108,$B52,4)="","",INDEX(小女申込!$B$9:$S$108,$B52,4))</f>
        <v/>
      </c>
      <c r="G52" s="94" t="str">
        <f>IF(INDEX(小女申込!$B$9:$S$108,$B52,14)="","",INDEX(小女申込!$B$9:$S$108,$B52,14))</f>
        <v/>
      </c>
      <c r="H52" s="293" t="str">
        <f>IF(INDEX(小女申込!$B$9:$S$108,$B52,6)="","",INDEX(小女申込!$B$9:$S$108,$B52,6))</f>
        <v/>
      </c>
      <c r="I52" s="229"/>
      <c r="J52" s="229"/>
      <c r="K52" s="229"/>
      <c r="L52" s="229"/>
      <c r="M52" s="294"/>
      <c r="N52" s="71"/>
    </row>
    <row r="53" spans="1:21" ht="15" customHeight="1">
      <c r="B53" s="83">
        <f t="shared" si="0"/>
        <v>38</v>
      </c>
      <c r="C53" s="90" t="str">
        <f>IF(INDEX(小女申込!$B$9:$S$108,$B53,1)="","",INDEX(小女申込!$B$9:$S$108,$B53,1))</f>
        <v/>
      </c>
      <c r="D53" s="91" t="str">
        <f>IF(INDEX(小女申込!$B$9:$S$108,$B53,2)="","",INDEX(小女申込!$B$9:$S$108,$B53,2))</f>
        <v/>
      </c>
      <c r="E53" s="92" t="str">
        <f>IF(INDEX(小女申込!$B$9:$S$108,$B53,3)="","",INDEX(小女申込!$B$9:$S$108,$B53,3))</f>
        <v/>
      </c>
      <c r="F53" s="93" t="str">
        <f>IF(INDEX(小女申込!$B$9:$S$108,$B53,4)="","",INDEX(小女申込!$B$9:$S$108,$B53,4))</f>
        <v/>
      </c>
      <c r="G53" s="94" t="str">
        <f>IF(INDEX(小女申込!$B$9:$S$108,$B53,14)="","",INDEX(小女申込!$B$9:$S$108,$B53,14))</f>
        <v/>
      </c>
      <c r="H53" s="293" t="str">
        <f>IF(INDEX(小女申込!$B$9:$S$108,$B53,6)="","",INDEX(小女申込!$B$9:$S$108,$B53,6))</f>
        <v/>
      </c>
      <c r="I53" s="229"/>
      <c r="J53" s="229"/>
      <c r="K53" s="229"/>
      <c r="L53" s="229"/>
      <c r="M53" s="294"/>
      <c r="N53" s="71"/>
    </row>
    <row r="54" spans="1:21" ht="15" customHeight="1">
      <c r="B54" s="83">
        <f t="shared" si="0"/>
        <v>39</v>
      </c>
      <c r="C54" s="90" t="str">
        <f>IF(INDEX(小女申込!$B$9:$S$108,$B54,1)="","",INDEX(小女申込!$B$9:$S$108,$B54,1))</f>
        <v/>
      </c>
      <c r="D54" s="91" t="str">
        <f>IF(INDEX(小女申込!$B$9:$S$108,$B54,2)="","",INDEX(小女申込!$B$9:$S$108,$B54,2))</f>
        <v/>
      </c>
      <c r="E54" s="92" t="str">
        <f>IF(INDEX(小女申込!$B$9:$S$108,$B54,3)="","",INDEX(小女申込!$B$9:$S$108,$B54,3))</f>
        <v/>
      </c>
      <c r="F54" s="93" t="str">
        <f>IF(INDEX(小女申込!$B$9:$S$108,$B54,4)="","",INDEX(小女申込!$B$9:$S$108,$B54,4))</f>
        <v/>
      </c>
      <c r="G54" s="94" t="str">
        <f>IF(INDEX(小女申込!$B$9:$S$108,$B54,14)="","",INDEX(小女申込!$B$9:$S$108,$B54,14))</f>
        <v/>
      </c>
      <c r="H54" s="293" t="str">
        <f>IF(INDEX(小女申込!$B$9:$S$108,$B54,6)="","",INDEX(小女申込!$B$9:$S$108,$B54,6))</f>
        <v/>
      </c>
      <c r="I54" s="229"/>
      <c r="J54" s="229"/>
      <c r="K54" s="229"/>
      <c r="L54" s="229"/>
      <c r="M54" s="294"/>
      <c r="N54" s="71"/>
    </row>
    <row r="55" spans="1:21" ht="15" customHeight="1" thickBot="1">
      <c r="B55" s="83">
        <f t="shared" si="0"/>
        <v>40</v>
      </c>
      <c r="C55" s="104" t="str">
        <f>IF(INDEX(小女申込!$B$9:$S$108,$B55,1)="","",INDEX(小女申込!$B$9:$S$108,$B55,1))</f>
        <v/>
      </c>
      <c r="D55" s="105" t="str">
        <f>IF(INDEX(小女申込!$B$9:$S$108,$B55,2)="","",INDEX(小女申込!$B$9:$S$108,$B55,2))</f>
        <v/>
      </c>
      <c r="E55" s="106" t="str">
        <f>IF(INDEX(小女申込!$B$9:$S$108,$B55,3)="","",INDEX(小女申込!$B$9:$S$108,$B55,3))</f>
        <v/>
      </c>
      <c r="F55" s="107" t="str">
        <f>IF(INDEX(小女申込!$B$9:$S$108,$B55,4)="","",INDEX(小女申込!$B$9:$S$108,$B55,4))</f>
        <v/>
      </c>
      <c r="G55" s="108" t="str">
        <f>IF(INDEX(小女申込!$B$9:$S$108,$B55,14)="","",INDEX(小女申込!$B$9:$S$108,$B55,14))</f>
        <v/>
      </c>
      <c r="H55" s="295" t="str">
        <f>IF(INDEX(小女申込!$B$9:$S$108,$B55,6)="","",INDEX(小女申込!$B$9:$S$108,$B55,6))</f>
        <v/>
      </c>
      <c r="I55" s="233"/>
      <c r="J55" s="233"/>
      <c r="K55" s="233"/>
      <c r="L55" s="233"/>
      <c r="M55" s="296"/>
      <c r="N55" s="71"/>
    </row>
    <row r="56" spans="1:21" ht="13.5" customHeight="1">
      <c r="B56" s="66"/>
      <c r="G56">
        <f>SUM(G16:G55)</f>
        <v>0</v>
      </c>
      <c r="N56" s="72"/>
    </row>
    <row r="57" spans="1:21" ht="13.5" customHeight="1">
      <c r="B57" s="66"/>
      <c r="K57" t="s">
        <v>71</v>
      </c>
      <c r="N57" s="72"/>
    </row>
    <row r="58" spans="1:21" ht="13.5" customHeight="1">
      <c r="B58" s="110"/>
      <c r="C58" s="111"/>
      <c r="D58" s="111"/>
      <c r="E58" s="111" t="s">
        <v>42</v>
      </c>
      <c r="F58" s="111"/>
      <c r="G58" s="111"/>
      <c r="H58" s="231">
        <f>G56*小男子一覧印刷用!P58</f>
        <v>0</v>
      </c>
      <c r="I58" s="232"/>
      <c r="J58" s="111"/>
      <c r="K58" s="297">
        <f>+H113+小男子一覧印刷用!H58</f>
        <v>0</v>
      </c>
      <c r="L58" s="298"/>
      <c r="M58" s="111" t="s">
        <v>72</v>
      </c>
      <c r="N58" s="112"/>
      <c r="U58" t="e">
        <f>SUM(U17:U41)</f>
        <v>#REF!</v>
      </c>
    </row>
    <row r="59" spans="1:21" ht="13.5" customHeight="1">
      <c r="B59" s="66"/>
      <c r="N59" s="72"/>
    </row>
    <row r="60" spans="1:21" ht="14.25">
      <c r="A60" s="65">
        <v>13.5</v>
      </c>
      <c r="B60" s="66" t="s">
        <v>19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8"/>
    </row>
    <row r="61" spans="1:21" ht="15.75" customHeight="1">
      <c r="A61" s="65">
        <v>15.75</v>
      </c>
      <c r="B61" s="66"/>
      <c r="C61" s="69"/>
      <c r="D61" s="69"/>
      <c r="E61" s="69" t="str">
        <f>E6</f>
        <v>第１回　浜田市陸協記録会　参加申込確認シート　（小学校女子）</v>
      </c>
      <c r="F61" s="69"/>
      <c r="G61" s="69"/>
      <c r="H61" s="69"/>
      <c r="I61" s="69"/>
      <c r="K61" s="70"/>
      <c r="L61" s="70"/>
      <c r="M61" s="70"/>
      <c r="N61" s="71"/>
    </row>
    <row r="62" spans="1:21">
      <c r="A62" s="65">
        <v>13.5</v>
      </c>
      <c r="B62" s="66"/>
      <c r="N62" s="72"/>
    </row>
    <row r="63" spans="1:21">
      <c r="A63" s="65">
        <v>13.5</v>
      </c>
      <c r="B63" s="66"/>
      <c r="C63" s="73" t="str">
        <f>C8</f>
        <v>　　　　年　　　月　　　日</v>
      </c>
      <c r="D63" s="74"/>
      <c r="N63" s="72"/>
    </row>
    <row r="64" spans="1:21" ht="17.25" customHeight="1">
      <c r="A64" s="65">
        <v>17.25</v>
      </c>
      <c r="B64" s="66"/>
      <c r="F64" s="75"/>
      <c r="G64" s="75"/>
      <c r="I64" s="76" t="s">
        <v>21</v>
      </c>
      <c r="J64" s="270"/>
      <c r="K64" s="271"/>
      <c r="L64" s="271"/>
      <c r="N64" s="72"/>
    </row>
    <row r="65" spans="1:14" ht="6.75" customHeight="1" thickBot="1">
      <c r="A65" s="65">
        <v>6.75</v>
      </c>
      <c r="B65" s="66"/>
      <c r="D65" s="77"/>
      <c r="N65" s="72"/>
    </row>
    <row r="66" spans="1:14" ht="26.25" customHeight="1">
      <c r="A66" s="65">
        <v>26.25</v>
      </c>
      <c r="B66" s="66"/>
      <c r="C66" s="78" t="s">
        <v>22</v>
      </c>
      <c r="D66" s="264" t="str">
        <f>D11</f>
        <v>〒　</v>
      </c>
      <c r="E66" s="265"/>
      <c r="F66" s="265"/>
      <c r="G66" s="265"/>
      <c r="H66" s="266"/>
      <c r="I66" s="79" t="s">
        <v>23</v>
      </c>
      <c r="J66" s="267" t="str">
        <f>J11</f>
        <v xml:space="preserve">     </v>
      </c>
      <c r="K66" s="268"/>
      <c r="L66" s="268"/>
      <c r="M66" s="269"/>
      <c r="N66" s="80"/>
    </row>
    <row r="67" spans="1:14" ht="21" customHeight="1">
      <c r="A67" s="65">
        <v>21</v>
      </c>
      <c r="B67" s="66"/>
      <c r="C67" s="258" t="str">
        <f>C12</f>
        <v xml:space="preserve">   </v>
      </c>
      <c r="D67" s="259"/>
      <c r="E67" s="259"/>
      <c r="F67" s="259"/>
      <c r="G67" s="259"/>
      <c r="H67" s="260"/>
      <c r="I67" s="81" t="s">
        <v>24</v>
      </c>
      <c r="J67" s="261">
        <f>J12</f>
        <v>0</v>
      </c>
      <c r="K67" s="262"/>
      <c r="L67" s="262"/>
      <c r="M67" s="263"/>
      <c r="N67" s="72"/>
    </row>
    <row r="68" spans="1:14" ht="21" customHeight="1">
      <c r="A68" s="65">
        <v>21</v>
      </c>
      <c r="B68" s="66"/>
      <c r="C68" s="249" t="s">
        <v>29</v>
      </c>
      <c r="D68" s="252" t="s">
        <v>3</v>
      </c>
      <c r="E68" s="255" t="s">
        <v>12</v>
      </c>
      <c r="F68" s="252" t="s">
        <v>1</v>
      </c>
      <c r="G68" s="242" t="s">
        <v>25</v>
      </c>
      <c r="H68" s="243"/>
      <c r="I68" s="243"/>
      <c r="J68" s="243"/>
      <c r="K68" s="243"/>
      <c r="L68" s="243"/>
      <c r="M68" s="244"/>
      <c r="N68" s="80"/>
    </row>
    <row r="69" spans="1:14" ht="21" customHeight="1">
      <c r="A69" s="65">
        <v>21</v>
      </c>
      <c r="B69" s="66"/>
      <c r="C69" s="250"/>
      <c r="D69" s="253"/>
      <c r="E69" s="256"/>
      <c r="F69" s="253"/>
      <c r="G69" s="247" t="s">
        <v>26</v>
      </c>
      <c r="H69" s="239" t="s">
        <v>27</v>
      </c>
      <c r="I69" s="240"/>
      <c r="J69" s="240"/>
      <c r="K69" s="240"/>
      <c r="L69" s="240"/>
      <c r="M69" s="245" t="s">
        <v>52</v>
      </c>
      <c r="N69" s="82"/>
    </row>
    <row r="70" spans="1:14" ht="27" customHeight="1">
      <c r="A70" s="65">
        <v>27</v>
      </c>
      <c r="B70" s="66"/>
      <c r="C70" s="251"/>
      <c r="D70" s="254"/>
      <c r="E70" s="257"/>
      <c r="F70" s="254"/>
      <c r="G70" s="248"/>
      <c r="H70" s="241"/>
      <c r="I70" s="241"/>
      <c r="J70" s="241"/>
      <c r="K70" s="241"/>
      <c r="L70" s="241"/>
      <c r="M70" s="246"/>
      <c r="N70" s="82"/>
    </row>
    <row r="71" spans="1:14" ht="15" customHeight="1">
      <c r="B71" s="83">
        <v>41</v>
      </c>
      <c r="C71" s="84" t="str">
        <f>IF(INDEX(小女申込!$B$9:$S$108,$B71,1)="","",INDEX(小女申込!$B$9:$S$108,$B71,1))</f>
        <v/>
      </c>
      <c r="D71" s="85" t="str">
        <f>IF(INDEX(小女申込!$B$9:$S$108,$B71,2)="","",INDEX(小女申込!$B$9:$S$108,$B71,2))</f>
        <v/>
      </c>
      <c r="E71" s="86" t="str">
        <f>IF(INDEX(小女申込!$B$9:$S$108,$B71,3)="","",INDEX(小女申込!$B$9:$S$108,$B71,3))</f>
        <v/>
      </c>
      <c r="F71" s="87" t="str">
        <f>IF(INDEX(小女申込!$B$9:$S$108,$B71,4)="","",INDEX(小女申込!$B$9:$S$108,$B71,4))</f>
        <v/>
      </c>
      <c r="G71" s="88" t="str">
        <f>IF(INDEX(小女申込!$B$9:$S$108,$B71,14)="","",INDEX(小女申込!$B$9:$S$108,$B71,14))</f>
        <v/>
      </c>
      <c r="H71" s="235" t="str">
        <f>IF(INDEX(小女申込!$B$9:$S$108,$B71,6)="","",INDEX(小女申込!$B$9:$S$108,$B71,6))</f>
        <v/>
      </c>
      <c r="I71" s="235" t="str">
        <f>IF(INDEX(小男申込!$B$9:$O$108,$B71,1)="","",INDEX(小男申込!$B$9:$O$108,$B71,1))</f>
        <v/>
      </c>
      <c r="J71" s="235" t="str">
        <f>IF(INDEX(小男申込!$B$9:$O$108,$B71,1)="","",INDEX(小男申込!$B$9:$O$108,$B71,1))</f>
        <v/>
      </c>
      <c r="K71" s="235" t="str">
        <f>IF(INDEX(小男申込!$B$9:$O$108,$B71,1)="","",INDEX(小男申込!$B$9:$O$108,$B71,1))</f>
        <v/>
      </c>
      <c r="L71" s="236" t="str">
        <f>IF(INDEX(小男申込!$B$9:$O$108,$B71,1)="","",INDEX(小男申込!$B$9:$O$108,$B71,1))</f>
        <v/>
      </c>
      <c r="M71" s="89" t="str">
        <f>IF(INDEX(小女申込!$B$9:$S$108,$B71,13)="","",INDEX(小女申込!$B$9:$S$108,$B71,13)&amp;"  "&amp;INDEX(小女申込!$B$9:$S$108,$B71,13))</f>
        <v/>
      </c>
      <c r="N71" s="71"/>
    </row>
    <row r="72" spans="1:14" ht="15" customHeight="1">
      <c r="B72" s="83">
        <f t="shared" ref="B72:B110" si="1">B71+1</f>
        <v>42</v>
      </c>
      <c r="C72" s="90" t="str">
        <f>IF(INDEX(小女申込!$B$9:$S$108,$B72,1)="","",INDEX(小女申込!$B$9:$S$108,$B72,1))</f>
        <v/>
      </c>
      <c r="D72" s="91" t="str">
        <f>IF(INDEX(小女申込!$B$9:$S$108,$B72,2)="","",INDEX(小女申込!$B$9:$S$108,$B72,2))</f>
        <v/>
      </c>
      <c r="E72" s="92" t="str">
        <f>IF(INDEX(小女申込!$B$9:$S$108,$B72,3)="","",INDEX(小女申込!$B$9:$S$108,$B72,3))</f>
        <v/>
      </c>
      <c r="F72" s="93" t="str">
        <f>IF(INDEX(小女申込!$B$9:$S$108,$B72,4)="","",INDEX(小女申込!$B$9:$S$108,$B72,4))</f>
        <v/>
      </c>
      <c r="G72" s="94" t="str">
        <f>IF(INDEX(小女申込!$B$9:$S$108,$B72,14)="","",INDEX(小女申込!$B$9:$S$108,$B72,14))</f>
        <v/>
      </c>
      <c r="H72" s="229" t="str">
        <f>IF(INDEX(小女申込!$B$9:$S$108,$B72,6)="","",INDEX(小女申込!$B$9:$S$108,$B72,6))</f>
        <v/>
      </c>
      <c r="I72" s="229" t="str">
        <f>IF(INDEX(小男申込!$B$9:$O$108,$B72,1)="","",INDEX(小男申込!$B$9:$O$108,$B72,1))</f>
        <v/>
      </c>
      <c r="J72" s="229" t="str">
        <f>IF(INDEX(小男申込!$B$9:$O$108,$B72,1)="","",INDEX(小男申込!$B$9:$O$108,$B72,1))</f>
        <v/>
      </c>
      <c r="K72" s="229" t="str">
        <f>IF(INDEX(小男申込!$B$9:$O$108,$B72,1)="","",INDEX(小男申込!$B$9:$O$108,$B72,1))</f>
        <v/>
      </c>
      <c r="L72" s="230" t="str">
        <f>IF(INDEX(小男申込!$B$9:$O$108,$B72,1)="","",INDEX(小男申込!$B$9:$O$108,$B72,1))</f>
        <v/>
      </c>
      <c r="M72" s="95" t="str">
        <f>IF(INDEX(小女申込!$B$9:$S$108,$B72,13)="","",INDEX(小女申込!$B$9:$S$108,$B72,13)&amp;"  "&amp;INDEX(小女申込!$B$9:$S$108,$B72,13))</f>
        <v/>
      </c>
      <c r="N72" s="71"/>
    </row>
    <row r="73" spans="1:14" ht="15" customHeight="1">
      <c r="B73" s="83">
        <f t="shared" si="1"/>
        <v>43</v>
      </c>
      <c r="C73" s="90" t="str">
        <f>IF(INDEX(小女申込!$B$9:$S$108,$B73,1)="","",INDEX(小女申込!$B$9:$S$108,$B73,1))</f>
        <v/>
      </c>
      <c r="D73" s="91" t="str">
        <f>IF(INDEX(小女申込!$B$9:$S$108,$B73,2)="","",INDEX(小女申込!$B$9:$S$108,$B73,2))</f>
        <v/>
      </c>
      <c r="E73" s="92" t="str">
        <f>IF(INDEX(小女申込!$B$9:$S$108,$B73,3)="","",INDEX(小女申込!$B$9:$S$108,$B73,3))</f>
        <v/>
      </c>
      <c r="F73" s="93" t="str">
        <f>IF(INDEX(小女申込!$B$9:$S$108,$B73,4)="","",INDEX(小女申込!$B$9:$S$108,$B73,4))</f>
        <v/>
      </c>
      <c r="G73" s="94" t="str">
        <f>IF(INDEX(小女申込!$B$9:$S$108,$B73,14)="","",INDEX(小女申込!$B$9:$S$108,$B73,14))</f>
        <v/>
      </c>
      <c r="H73" s="229" t="str">
        <f>IF(INDEX(小女申込!$B$9:$S$108,$B73,6)="","",INDEX(小女申込!$B$9:$S$108,$B73,6))</f>
        <v/>
      </c>
      <c r="I73" s="229" t="str">
        <f>IF(INDEX(小男申込!$B$9:$O$108,$B73,1)="","",INDEX(小男申込!$B$9:$O$108,$B73,1))</f>
        <v/>
      </c>
      <c r="J73" s="229" t="str">
        <f>IF(INDEX(小男申込!$B$9:$O$108,$B73,1)="","",INDEX(小男申込!$B$9:$O$108,$B73,1))</f>
        <v/>
      </c>
      <c r="K73" s="229" t="str">
        <f>IF(INDEX(小男申込!$B$9:$O$108,$B73,1)="","",INDEX(小男申込!$B$9:$O$108,$B73,1))</f>
        <v/>
      </c>
      <c r="L73" s="230" t="str">
        <f>IF(INDEX(小男申込!$B$9:$O$108,$B73,1)="","",INDEX(小男申込!$B$9:$O$108,$B73,1))</f>
        <v/>
      </c>
      <c r="M73" s="95" t="str">
        <f>IF(INDEX(小女申込!$B$9:$S$108,$B73,13)="","",INDEX(小女申込!$B$9:$S$108,$B73,13)&amp;"  "&amp;INDEX(小女申込!$B$9:$S$108,$B73,13))</f>
        <v/>
      </c>
      <c r="N73" s="71"/>
    </row>
    <row r="74" spans="1:14" ht="15" customHeight="1">
      <c r="B74" s="83">
        <f t="shared" si="1"/>
        <v>44</v>
      </c>
      <c r="C74" s="90" t="str">
        <f>IF(INDEX(小女申込!$B$9:$S$108,$B74,1)="","",INDEX(小女申込!$B$9:$S$108,$B74,1))</f>
        <v/>
      </c>
      <c r="D74" s="91" t="str">
        <f>IF(INDEX(小女申込!$B$9:$S$108,$B74,2)="","",INDEX(小女申込!$B$9:$S$108,$B74,2))</f>
        <v/>
      </c>
      <c r="E74" s="92" t="str">
        <f>IF(INDEX(小女申込!$B$9:$S$108,$B74,3)="","",INDEX(小女申込!$B$9:$S$108,$B74,3))</f>
        <v/>
      </c>
      <c r="F74" s="93" t="str">
        <f>IF(INDEX(小女申込!$B$9:$S$108,$B74,4)="","",INDEX(小女申込!$B$9:$S$108,$B74,4))</f>
        <v/>
      </c>
      <c r="G74" s="94" t="str">
        <f>IF(INDEX(小女申込!$B$9:$S$108,$B74,14)="","",INDEX(小女申込!$B$9:$S$108,$B74,14))</f>
        <v/>
      </c>
      <c r="H74" s="229" t="str">
        <f>IF(INDEX(小女申込!$B$9:$S$108,$B74,6)="","",INDEX(小女申込!$B$9:$S$108,$B74,6))</f>
        <v/>
      </c>
      <c r="I74" s="229" t="str">
        <f>IF(INDEX(小男申込!$B$9:$O$108,$B74,1)="","",INDEX(小男申込!$B$9:$O$108,$B74,1))</f>
        <v/>
      </c>
      <c r="J74" s="229" t="str">
        <f>IF(INDEX(小男申込!$B$9:$O$108,$B74,1)="","",INDEX(小男申込!$B$9:$O$108,$B74,1))</f>
        <v/>
      </c>
      <c r="K74" s="229" t="str">
        <f>IF(INDEX(小男申込!$B$9:$O$108,$B74,1)="","",INDEX(小男申込!$B$9:$O$108,$B74,1))</f>
        <v/>
      </c>
      <c r="L74" s="230" t="str">
        <f>IF(INDEX(小男申込!$B$9:$O$108,$B74,1)="","",INDEX(小男申込!$B$9:$O$108,$B74,1))</f>
        <v/>
      </c>
      <c r="M74" s="95" t="str">
        <f>IF(INDEX(小女申込!$B$9:$S$108,$B74,13)="","",INDEX(小女申込!$B$9:$S$108,$B74,13)&amp;"  "&amp;INDEX(小女申込!$B$9:$S$108,$B74,13))</f>
        <v/>
      </c>
      <c r="N74" s="71"/>
    </row>
    <row r="75" spans="1:14" ht="15" customHeight="1">
      <c r="B75" s="83">
        <f t="shared" si="1"/>
        <v>45</v>
      </c>
      <c r="C75" s="90" t="str">
        <f>IF(INDEX(小女申込!$B$9:$S$108,$B75,1)="","",INDEX(小女申込!$B$9:$S$108,$B75,1))</f>
        <v/>
      </c>
      <c r="D75" s="91" t="str">
        <f>IF(INDEX(小女申込!$B$9:$S$108,$B75,2)="","",INDEX(小女申込!$B$9:$S$108,$B75,2))</f>
        <v/>
      </c>
      <c r="E75" s="92" t="str">
        <f>IF(INDEX(小女申込!$B$9:$S$108,$B75,3)="","",INDEX(小女申込!$B$9:$S$108,$B75,3))</f>
        <v/>
      </c>
      <c r="F75" s="93" t="str">
        <f>IF(INDEX(小女申込!$B$9:$S$108,$B75,4)="","",INDEX(小女申込!$B$9:$S$108,$B75,4))</f>
        <v/>
      </c>
      <c r="G75" s="94" t="str">
        <f>IF(INDEX(小女申込!$B$9:$S$108,$B75,14)="","",INDEX(小女申込!$B$9:$S$108,$B75,14))</f>
        <v/>
      </c>
      <c r="H75" s="229" t="str">
        <f>IF(INDEX(小女申込!$B$9:$S$108,$B75,6)="","",INDEX(小女申込!$B$9:$S$108,$B75,6))</f>
        <v/>
      </c>
      <c r="I75" s="229" t="str">
        <f>IF(INDEX(小男申込!$B$9:$O$108,$B75,1)="","",INDEX(小男申込!$B$9:$O$108,$B75,1))</f>
        <v/>
      </c>
      <c r="J75" s="229" t="str">
        <f>IF(INDEX(小男申込!$B$9:$O$108,$B75,1)="","",INDEX(小男申込!$B$9:$O$108,$B75,1))</f>
        <v/>
      </c>
      <c r="K75" s="229" t="str">
        <f>IF(INDEX(小男申込!$B$9:$O$108,$B75,1)="","",INDEX(小男申込!$B$9:$O$108,$B75,1))</f>
        <v/>
      </c>
      <c r="L75" s="230" t="str">
        <f>IF(INDEX(小男申込!$B$9:$O$108,$B75,1)="","",INDEX(小男申込!$B$9:$O$108,$B75,1))</f>
        <v/>
      </c>
      <c r="M75" s="95" t="str">
        <f>IF(INDEX(小女申込!$B$9:$S$108,$B75,13)="","",INDEX(小女申込!$B$9:$S$108,$B75,13)&amp;"  "&amp;INDEX(小女申込!$B$9:$S$108,$B75,13))</f>
        <v/>
      </c>
      <c r="N75" s="71"/>
    </row>
    <row r="76" spans="1:14" ht="15" customHeight="1">
      <c r="B76" s="83">
        <f t="shared" si="1"/>
        <v>46</v>
      </c>
      <c r="C76" s="90" t="str">
        <f>IF(INDEX(小女申込!$B$9:$S$108,$B76,1)="","",INDEX(小女申込!$B$9:$S$108,$B76,1))</f>
        <v/>
      </c>
      <c r="D76" s="91" t="str">
        <f>IF(INDEX(小女申込!$B$9:$S$108,$B76,2)="","",INDEX(小女申込!$B$9:$S$108,$B76,2))</f>
        <v/>
      </c>
      <c r="E76" s="92" t="str">
        <f>IF(INDEX(小女申込!$B$9:$S$108,$B76,3)="","",INDEX(小女申込!$B$9:$S$108,$B76,3))</f>
        <v/>
      </c>
      <c r="F76" s="93" t="str">
        <f>IF(INDEX(小女申込!$B$9:$S$108,$B76,4)="","",INDEX(小女申込!$B$9:$S$108,$B76,4))</f>
        <v/>
      </c>
      <c r="G76" s="94" t="str">
        <f>IF(INDEX(小女申込!$B$9:$S$108,$B76,14)="","",INDEX(小女申込!$B$9:$S$108,$B76,14))</f>
        <v/>
      </c>
      <c r="H76" s="229" t="str">
        <f>IF(INDEX(小女申込!$B$9:$S$108,$B76,6)="","",INDEX(小女申込!$B$9:$S$108,$B76,6))</f>
        <v/>
      </c>
      <c r="I76" s="229" t="str">
        <f>IF(INDEX(小男申込!$B$9:$O$108,$B76,1)="","",INDEX(小男申込!$B$9:$O$108,$B76,1))</f>
        <v/>
      </c>
      <c r="J76" s="229" t="str">
        <f>IF(INDEX(小男申込!$B$9:$O$108,$B76,1)="","",INDEX(小男申込!$B$9:$O$108,$B76,1))</f>
        <v/>
      </c>
      <c r="K76" s="229" t="str">
        <f>IF(INDEX(小男申込!$B$9:$O$108,$B76,1)="","",INDEX(小男申込!$B$9:$O$108,$B76,1))</f>
        <v/>
      </c>
      <c r="L76" s="230" t="str">
        <f>IF(INDEX(小男申込!$B$9:$O$108,$B76,1)="","",INDEX(小男申込!$B$9:$O$108,$B76,1))</f>
        <v/>
      </c>
      <c r="M76" s="95" t="str">
        <f>IF(INDEX(小女申込!$B$9:$S$108,$B76,13)="","",INDEX(小女申込!$B$9:$S$108,$B76,13)&amp;"  "&amp;INDEX(小女申込!$B$9:$S$108,$B76,13))</f>
        <v/>
      </c>
      <c r="N76" s="71"/>
    </row>
    <row r="77" spans="1:14" ht="15" customHeight="1">
      <c r="B77" s="83">
        <f t="shared" si="1"/>
        <v>47</v>
      </c>
      <c r="C77" s="90" t="str">
        <f>IF(INDEX(小女申込!$B$9:$S$108,$B77,1)="","",INDEX(小女申込!$B$9:$S$108,$B77,1))</f>
        <v/>
      </c>
      <c r="D77" s="91" t="str">
        <f>IF(INDEX(小女申込!$B$9:$S$108,$B77,2)="","",INDEX(小女申込!$B$9:$S$108,$B77,2))</f>
        <v/>
      </c>
      <c r="E77" s="92" t="str">
        <f>IF(INDEX(小女申込!$B$9:$S$108,$B77,3)="","",INDEX(小女申込!$B$9:$S$108,$B77,3))</f>
        <v/>
      </c>
      <c r="F77" s="93" t="str">
        <f>IF(INDEX(小女申込!$B$9:$S$108,$B77,4)="","",INDEX(小女申込!$B$9:$S$108,$B77,4))</f>
        <v/>
      </c>
      <c r="G77" s="94" t="str">
        <f>IF(INDEX(小女申込!$B$9:$S$108,$B77,14)="","",INDEX(小女申込!$B$9:$S$108,$B77,14))</f>
        <v/>
      </c>
      <c r="H77" s="229" t="str">
        <f>IF(INDEX(小女申込!$B$9:$S$108,$B77,6)="","",INDEX(小女申込!$B$9:$S$108,$B77,6))</f>
        <v/>
      </c>
      <c r="I77" s="229" t="str">
        <f>IF(INDEX(小男申込!$B$9:$O$108,$B77,1)="","",INDEX(小男申込!$B$9:$O$108,$B77,1))</f>
        <v/>
      </c>
      <c r="J77" s="229" t="str">
        <f>IF(INDEX(小男申込!$B$9:$O$108,$B77,1)="","",INDEX(小男申込!$B$9:$O$108,$B77,1))</f>
        <v/>
      </c>
      <c r="K77" s="229" t="str">
        <f>IF(INDEX(小男申込!$B$9:$O$108,$B77,1)="","",INDEX(小男申込!$B$9:$O$108,$B77,1))</f>
        <v/>
      </c>
      <c r="L77" s="230" t="str">
        <f>IF(INDEX(小男申込!$B$9:$O$108,$B77,1)="","",INDEX(小男申込!$B$9:$O$108,$B77,1))</f>
        <v/>
      </c>
      <c r="M77" s="95" t="str">
        <f>IF(INDEX(小女申込!$B$9:$S$108,$B77,13)="","",INDEX(小女申込!$B$9:$S$108,$B77,13)&amp;"  "&amp;INDEX(小女申込!$B$9:$S$108,$B77,13))</f>
        <v/>
      </c>
      <c r="N77" s="71"/>
    </row>
    <row r="78" spans="1:14" ht="15" customHeight="1">
      <c r="B78" s="83">
        <f t="shared" si="1"/>
        <v>48</v>
      </c>
      <c r="C78" s="90" t="str">
        <f>IF(INDEX(小女申込!$B$9:$S$108,$B78,1)="","",INDEX(小女申込!$B$9:$S$108,$B78,1))</f>
        <v/>
      </c>
      <c r="D78" s="91" t="str">
        <f>IF(INDEX(小女申込!$B$9:$S$108,$B78,2)="","",INDEX(小女申込!$B$9:$S$108,$B78,2))</f>
        <v/>
      </c>
      <c r="E78" s="92" t="str">
        <f>IF(INDEX(小女申込!$B$9:$S$108,$B78,3)="","",INDEX(小女申込!$B$9:$S$108,$B78,3))</f>
        <v/>
      </c>
      <c r="F78" s="93" t="str">
        <f>IF(INDEX(小女申込!$B$9:$S$108,$B78,4)="","",INDEX(小女申込!$B$9:$S$108,$B78,4))</f>
        <v/>
      </c>
      <c r="G78" s="94" t="str">
        <f>IF(INDEX(小女申込!$B$9:$S$108,$B78,14)="","",INDEX(小女申込!$B$9:$S$108,$B78,14))</f>
        <v/>
      </c>
      <c r="H78" s="229" t="str">
        <f>IF(INDEX(小女申込!$B$9:$S$108,$B78,6)="","",INDEX(小女申込!$B$9:$S$108,$B78,6))</f>
        <v/>
      </c>
      <c r="I78" s="229" t="str">
        <f>IF(INDEX(小男申込!$B$9:$O$108,$B78,1)="","",INDEX(小男申込!$B$9:$O$108,$B78,1))</f>
        <v/>
      </c>
      <c r="J78" s="229" t="str">
        <f>IF(INDEX(小男申込!$B$9:$O$108,$B78,1)="","",INDEX(小男申込!$B$9:$O$108,$B78,1))</f>
        <v/>
      </c>
      <c r="K78" s="229" t="str">
        <f>IF(INDEX(小男申込!$B$9:$O$108,$B78,1)="","",INDEX(小男申込!$B$9:$O$108,$B78,1))</f>
        <v/>
      </c>
      <c r="L78" s="230" t="str">
        <f>IF(INDEX(小男申込!$B$9:$O$108,$B78,1)="","",INDEX(小男申込!$B$9:$O$108,$B78,1))</f>
        <v/>
      </c>
      <c r="M78" s="95" t="str">
        <f>IF(INDEX(小女申込!$B$9:$S$108,$B78,13)="","",INDEX(小女申込!$B$9:$S$108,$B78,13)&amp;"  "&amp;INDEX(小女申込!$B$9:$S$108,$B78,13))</f>
        <v/>
      </c>
      <c r="N78" s="71"/>
    </row>
    <row r="79" spans="1:14" ht="15" customHeight="1">
      <c r="B79" s="83">
        <f t="shared" si="1"/>
        <v>49</v>
      </c>
      <c r="C79" s="90" t="str">
        <f>IF(INDEX(小女申込!$B$9:$S$108,$B79,1)="","",INDEX(小女申込!$B$9:$S$108,$B79,1))</f>
        <v/>
      </c>
      <c r="D79" s="91" t="str">
        <f>IF(INDEX(小女申込!$B$9:$S$108,$B79,2)="","",INDEX(小女申込!$B$9:$S$108,$B79,2))</f>
        <v/>
      </c>
      <c r="E79" s="92" t="str">
        <f>IF(INDEX(小女申込!$B$9:$S$108,$B79,3)="","",INDEX(小女申込!$B$9:$S$108,$B79,3))</f>
        <v/>
      </c>
      <c r="F79" s="93" t="str">
        <f>IF(INDEX(小女申込!$B$9:$S$108,$B79,4)="","",INDEX(小女申込!$B$9:$S$108,$B79,4))</f>
        <v/>
      </c>
      <c r="G79" s="94" t="str">
        <f>IF(INDEX(小女申込!$B$9:$S$108,$B79,14)="","",INDEX(小女申込!$B$9:$S$108,$B79,14))</f>
        <v/>
      </c>
      <c r="H79" s="229" t="str">
        <f>IF(INDEX(小女申込!$B$9:$S$108,$B79,6)="","",INDEX(小女申込!$B$9:$S$108,$B79,6))</f>
        <v/>
      </c>
      <c r="I79" s="229" t="str">
        <f>IF(INDEX(小男申込!$B$9:$O$108,$B79,1)="","",INDEX(小男申込!$B$9:$O$108,$B79,1))</f>
        <v/>
      </c>
      <c r="J79" s="229" t="str">
        <f>IF(INDEX(小男申込!$B$9:$O$108,$B79,1)="","",INDEX(小男申込!$B$9:$O$108,$B79,1))</f>
        <v/>
      </c>
      <c r="K79" s="229" t="str">
        <f>IF(INDEX(小男申込!$B$9:$O$108,$B79,1)="","",INDEX(小男申込!$B$9:$O$108,$B79,1))</f>
        <v/>
      </c>
      <c r="L79" s="230" t="str">
        <f>IF(INDEX(小男申込!$B$9:$O$108,$B79,1)="","",INDEX(小男申込!$B$9:$O$108,$B79,1))</f>
        <v/>
      </c>
      <c r="M79" s="95" t="str">
        <f>IF(INDEX(小女申込!$B$9:$S$108,$B79,13)="","",INDEX(小女申込!$B$9:$S$108,$B79,13)&amp;"  "&amp;INDEX(小女申込!$B$9:$S$108,$B79,13))</f>
        <v/>
      </c>
      <c r="N79" s="71"/>
    </row>
    <row r="80" spans="1:14" ht="15" customHeight="1">
      <c r="B80" s="83">
        <f t="shared" si="1"/>
        <v>50</v>
      </c>
      <c r="C80" s="97" t="str">
        <f>IF(INDEX(小女申込!$B$9:$S$108,$B80,1)="","",INDEX(小女申込!$B$9:$S$108,$B80,1))</f>
        <v/>
      </c>
      <c r="D80" s="98" t="str">
        <f>IF(INDEX(小女申込!$B$9:$S$108,$B80,2)="","",INDEX(小女申込!$B$9:$S$108,$B80,2))</f>
        <v/>
      </c>
      <c r="E80" s="99" t="str">
        <f>IF(INDEX(小女申込!$B$9:$S$108,$B80,3)="","",INDEX(小女申込!$B$9:$S$108,$B80,3))</f>
        <v/>
      </c>
      <c r="F80" s="100" t="str">
        <f>IF(INDEX(小女申込!$B$9:$S$108,$B80,4)="","",INDEX(小女申込!$B$9:$S$108,$B80,4))</f>
        <v/>
      </c>
      <c r="G80" s="101" t="str">
        <f>IF(INDEX(小女申込!$B$9:$S$108,$B80,14)="","",INDEX(小女申込!$B$9:$S$108,$B80,14))</f>
        <v/>
      </c>
      <c r="H80" s="237" t="str">
        <f>IF(INDEX(小女申込!$B$9:$S$108,$B80,6)="","",INDEX(小女申込!$B$9:$S$108,$B80,6))</f>
        <v/>
      </c>
      <c r="I80" s="237" t="str">
        <f>IF(INDEX(小男申込!$B$9:$O$108,$B80,1)="","",INDEX(小男申込!$B$9:$O$108,$B80,1))</f>
        <v/>
      </c>
      <c r="J80" s="237" t="str">
        <f>IF(INDEX(小男申込!$B$9:$O$108,$B80,1)="","",INDEX(小男申込!$B$9:$O$108,$B80,1))</f>
        <v/>
      </c>
      <c r="K80" s="237" t="str">
        <f>IF(INDEX(小男申込!$B$9:$O$108,$B80,1)="","",INDEX(小男申込!$B$9:$O$108,$B80,1))</f>
        <v/>
      </c>
      <c r="L80" s="238" t="str">
        <f>IF(INDEX(小男申込!$B$9:$O$108,$B80,1)="","",INDEX(小男申込!$B$9:$O$108,$B80,1))</f>
        <v/>
      </c>
      <c r="M80" s="102" t="str">
        <f>IF(INDEX(小女申込!$B$9:$S$108,$B80,13)="","",INDEX(小女申込!$B$9:$S$108,$B80,13)&amp;"  "&amp;INDEX(小女申込!$B$9:$S$108,$B80,13))</f>
        <v/>
      </c>
      <c r="N80" s="71"/>
    </row>
    <row r="81" spans="2:14" ht="15" customHeight="1">
      <c r="B81" s="83">
        <f t="shared" si="1"/>
        <v>51</v>
      </c>
      <c r="C81" s="84" t="str">
        <f>IF(INDEX(小女申込!$B$9:$S$108,$B81,1)="","",INDEX(小女申込!$B$9:$S$108,$B81,1))</f>
        <v/>
      </c>
      <c r="D81" s="85" t="str">
        <f>IF(INDEX(小女申込!$B$9:$S$108,$B81,2)="","",INDEX(小女申込!$B$9:$S$108,$B81,2))</f>
        <v/>
      </c>
      <c r="E81" s="86" t="str">
        <f>IF(INDEX(小女申込!$B$9:$S$108,$B81,3)="","",INDEX(小女申込!$B$9:$S$108,$B81,3))</f>
        <v/>
      </c>
      <c r="F81" s="87" t="str">
        <f>IF(INDEX(小女申込!$B$9:$S$108,$B81,4)="","",INDEX(小女申込!$B$9:$S$108,$B81,4))</f>
        <v/>
      </c>
      <c r="G81" s="88" t="str">
        <f>IF(INDEX(小女申込!$B$9:$S$108,$B81,14)="","",INDEX(小女申込!$B$9:$S$108,$B81,14))</f>
        <v/>
      </c>
      <c r="H81" s="235" t="str">
        <f>IF(INDEX(小女申込!$B$9:$S$108,$B81,6)="","",INDEX(小女申込!$B$9:$S$108,$B81,6))</f>
        <v/>
      </c>
      <c r="I81" s="235" t="str">
        <f>IF(INDEX(小男申込!$B$9:$O$108,$B81,1)="","",INDEX(小男申込!$B$9:$O$108,$B81,1))</f>
        <v/>
      </c>
      <c r="J81" s="235" t="str">
        <f>IF(INDEX(小男申込!$B$9:$O$108,$B81,1)="","",INDEX(小男申込!$B$9:$O$108,$B81,1))</f>
        <v/>
      </c>
      <c r="K81" s="235" t="str">
        <f>IF(INDEX(小男申込!$B$9:$O$108,$B81,1)="","",INDEX(小男申込!$B$9:$O$108,$B81,1))</f>
        <v/>
      </c>
      <c r="L81" s="236" t="str">
        <f>IF(INDEX(小男申込!$B$9:$O$108,$B81,1)="","",INDEX(小男申込!$B$9:$O$108,$B81,1))</f>
        <v/>
      </c>
      <c r="M81" s="103" t="str">
        <f>IF(INDEX(小女申込!$B$9:$S$108,$B81,13)="","",INDEX(小女申込!$B$9:$S$108,$B81,13)&amp;"  "&amp;INDEX(小女申込!$B$9:$S$108,$B81,13))</f>
        <v/>
      </c>
      <c r="N81" s="71"/>
    </row>
    <row r="82" spans="2:14" ht="15" customHeight="1">
      <c r="B82" s="83">
        <f t="shared" si="1"/>
        <v>52</v>
      </c>
      <c r="C82" s="90" t="str">
        <f>IF(INDEX(小女申込!$B$9:$S$108,$B82,1)="","",INDEX(小女申込!$B$9:$S$108,$B82,1))</f>
        <v/>
      </c>
      <c r="D82" s="91" t="str">
        <f>IF(INDEX(小女申込!$B$9:$S$108,$B82,2)="","",INDEX(小女申込!$B$9:$S$108,$B82,2))</f>
        <v/>
      </c>
      <c r="E82" s="92" t="str">
        <f>IF(INDEX(小女申込!$B$9:$S$108,$B82,3)="","",INDEX(小女申込!$B$9:$S$108,$B82,3))</f>
        <v/>
      </c>
      <c r="F82" s="93" t="str">
        <f>IF(INDEX(小女申込!$B$9:$S$108,$B82,4)="","",INDEX(小女申込!$B$9:$S$108,$B82,4))</f>
        <v/>
      </c>
      <c r="G82" s="94" t="str">
        <f>IF(INDEX(小女申込!$B$9:$S$108,$B82,14)="","",INDEX(小女申込!$B$9:$S$108,$B82,14))</f>
        <v/>
      </c>
      <c r="H82" s="229" t="str">
        <f>IF(INDEX(小女申込!$B$9:$S$108,$B82,6)="","",INDEX(小女申込!$B$9:$S$108,$B82,6))</f>
        <v/>
      </c>
      <c r="I82" s="229" t="str">
        <f>IF(INDEX(小男申込!$B$9:$O$108,$B82,1)="","",INDEX(小男申込!$B$9:$O$108,$B82,1))</f>
        <v/>
      </c>
      <c r="J82" s="229" t="str">
        <f>IF(INDEX(小男申込!$B$9:$O$108,$B82,1)="","",INDEX(小男申込!$B$9:$O$108,$B82,1))</f>
        <v/>
      </c>
      <c r="K82" s="229" t="str">
        <f>IF(INDEX(小男申込!$B$9:$O$108,$B82,1)="","",INDEX(小男申込!$B$9:$O$108,$B82,1))</f>
        <v/>
      </c>
      <c r="L82" s="230" t="str">
        <f>IF(INDEX(小男申込!$B$9:$O$108,$B82,1)="","",INDEX(小男申込!$B$9:$O$108,$B82,1))</f>
        <v/>
      </c>
      <c r="M82" s="95" t="str">
        <f>IF(INDEX(小女申込!$B$9:$S$108,$B82,13)="","",INDEX(小女申込!$B$9:$S$108,$B82,13)&amp;"  "&amp;INDEX(小女申込!$B$9:$S$108,$B82,13))</f>
        <v/>
      </c>
      <c r="N82" s="71"/>
    </row>
    <row r="83" spans="2:14" ht="15" customHeight="1">
      <c r="B83" s="83">
        <f t="shared" si="1"/>
        <v>53</v>
      </c>
      <c r="C83" s="90" t="str">
        <f>IF(INDEX(小女申込!$B$9:$S$108,$B83,1)="","",INDEX(小女申込!$B$9:$S$108,$B83,1))</f>
        <v/>
      </c>
      <c r="D83" s="91" t="str">
        <f>IF(INDEX(小女申込!$B$9:$S$108,$B83,2)="","",INDEX(小女申込!$B$9:$S$108,$B83,2))</f>
        <v/>
      </c>
      <c r="E83" s="92" t="str">
        <f>IF(INDEX(小女申込!$B$9:$S$108,$B83,3)="","",INDEX(小女申込!$B$9:$S$108,$B83,3))</f>
        <v/>
      </c>
      <c r="F83" s="93" t="str">
        <f>IF(INDEX(小女申込!$B$9:$S$108,$B83,4)="","",INDEX(小女申込!$B$9:$S$108,$B83,4))</f>
        <v/>
      </c>
      <c r="G83" s="94" t="str">
        <f>IF(INDEX(小女申込!$B$9:$S$108,$B83,14)="","",INDEX(小女申込!$B$9:$S$108,$B83,14))</f>
        <v/>
      </c>
      <c r="H83" s="229" t="str">
        <f>IF(INDEX(小女申込!$B$9:$S$108,$B83,6)="","",INDEX(小女申込!$B$9:$S$108,$B83,6))</f>
        <v/>
      </c>
      <c r="I83" s="229" t="str">
        <f>IF(INDEX(小男申込!$B$9:$O$108,$B83,1)="","",INDEX(小男申込!$B$9:$O$108,$B83,1))</f>
        <v/>
      </c>
      <c r="J83" s="229" t="str">
        <f>IF(INDEX(小男申込!$B$9:$O$108,$B83,1)="","",INDEX(小男申込!$B$9:$O$108,$B83,1))</f>
        <v/>
      </c>
      <c r="K83" s="229" t="str">
        <f>IF(INDEX(小男申込!$B$9:$O$108,$B83,1)="","",INDEX(小男申込!$B$9:$O$108,$B83,1))</f>
        <v/>
      </c>
      <c r="L83" s="230" t="str">
        <f>IF(INDEX(小男申込!$B$9:$O$108,$B83,1)="","",INDEX(小男申込!$B$9:$O$108,$B83,1))</f>
        <v/>
      </c>
      <c r="M83" s="95" t="str">
        <f>IF(INDEX(小女申込!$B$9:$S$108,$B83,13)="","",INDEX(小女申込!$B$9:$S$108,$B83,13)&amp;"  "&amp;INDEX(小女申込!$B$9:$S$108,$B83,13))</f>
        <v/>
      </c>
      <c r="N83" s="71"/>
    </row>
    <row r="84" spans="2:14" ht="15" customHeight="1">
      <c r="B84" s="83">
        <f t="shared" si="1"/>
        <v>54</v>
      </c>
      <c r="C84" s="90" t="str">
        <f>IF(INDEX(小女申込!$B$9:$S$108,$B84,1)="","",INDEX(小女申込!$B$9:$S$108,$B84,1))</f>
        <v/>
      </c>
      <c r="D84" s="91" t="str">
        <f>IF(INDEX(小女申込!$B$9:$S$108,$B84,2)="","",INDEX(小女申込!$B$9:$S$108,$B84,2))</f>
        <v/>
      </c>
      <c r="E84" s="92" t="str">
        <f>IF(INDEX(小女申込!$B$9:$S$108,$B84,3)="","",INDEX(小女申込!$B$9:$S$108,$B84,3))</f>
        <v/>
      </c>
      <c r="F84" s="93" t="str">
        <f>IF(INDEX(小女申込!$B$9:$S$108,$B84,4)="","",INDEX(小女申込!$B$9:$S$108,$B84,4))</f>
        <v/>
      </c>
      <c r="G84" s="94" t="str">
        <f>IF(INDEX(小女申込!$B$9:$S$108,$B84,14)="","",INDEX(小女申込!$B$9:$S$108,$B84,14))</f>
        <v/>
      </c>
      <c r="H84" s="229" t="str">
        <f>IF(INDEX(小女申込!$B$9:$S$108,$B84,6)="","",INDEX(小女申込!$B$9:$S$108,$B84,6))</f>
        <v/>
      </c>
      <c r="I84" s="229" t="str">
        <f>IF(INDEX(小男申込!$B$9:$O$108,$B84,1)="","",INDEX(小男申込!$B$9:$O$108,$B84,1))</f>
        <v/>
      </c>
      <c r="J84" s="229" t="str">
        <f>IF(INDEX(小男申込!$B$9:$O$108,$B84,1)="","",INDEX(小男申込!$B$9:$O$108,$B84,1))</f>
        <v/>
      </c>
      <c r="K84" s="229" t="str">
        <f>IF(INDEX(小男申込!$B$9:$O$108,$B84,1)="","",INDEX(小男申込!$B$9:$O$108,$B84,1))</f>
        <v/>
      </c>
      <c r="L84" s="230" t="str">
        <f>IF(INDEX(小男申込!$B$9:$O$108,$B84,1)="","",INDEX(小男申込!$B$9:$O$108,$B84,1))</f>
        <v/>
      </c>
      <c r="M84" s="95" t="str">
        <f>IF(INDEX(小女申込!$B$9:$S$108,$B84,13)="","",INDEX(小女申込!$B$9:$S$108,$B84,13)&amp;"  "&amp;INDEX(小女申込!$B$9:$S$108,$B84,13))</f>
        <v/>
      </c>
      <c r="N84" s="71"/>
    </row>
    <row r="85" spans="2:14" ht="15" customHeight="1">
      <c r="B85" s="83">
        <f t="shared" si="1"/>
        <v>55</v>
      </c>
      <c r="C85" s="90" t="str">
        <f>IF(INDEX(小女申込!$B$9:$S$108,$B85,1)="","",INDEX(小女申込!$B$9:$S$108,$B85,1))</f>
        <v/>
      </c>
      <c r="D85" s="91" t="str">
        <f>IF(INDEX(小女申込!$B$9:$S$108,$B85,2)="","",INDEX(小女申込!$B$9:$S$108,$B85,2))</f>
        <v/>
      </c>
      <c r="E85" s="92" t="str">
        <f>IF(INDEX(小女申込!$B$9:$S$108,$B85,3)="","",INDEX(小女申込!$B$9:$S$108,$B85,3))</f>
        <v/>
      </c>
      <c r="F85" s="93" t="str">
        <f>IF(INDEX(小女申込!$B$9:$S$108,$B85,4)="","",INDEX(小女申込!$B$9:$S$108,$B85,4))</f>
        <v/>
      </c>
      <c r="G85" s="94" t="str">
        <f>IF(INDEX(小女申込!$B$9:$S$108,$B85,14)="","",INDEX(小女申込!$B$9:$S$108,$B85,14))</f>
        <v/>
      </c>
      <c r="H85" s="229" t="str">
        <f>IF(INDEX(小女申込!$B$9:$S$108,$B85,6)="","",INDEX(小女申込!$B$9:$S$108,$B85,6))</f>
        <v/>
      </c>
      <c r="I85" s="229" t="str">
        <f>IF(INDEX(小男申込!$B$9:$O$108,$B85,1)="","",INDEX(小男申込!$B$9:$O$108,$B85,1))</f>
        <v/>
      </c>
      <c r="J85" s="229" t="str">
        <f>IF(INDEX(小男申込!$B$9:$O$108,$B85,1)="","",INDEX(小男申込!$B$9:$O$108,$B85,1))</f>
        <v/>
      </c>
      <c r="K85" s="229" t="str">
        <f>IF(INDEX(小男申込!$B$9:$O$108,$B85,1)="","",INDEX(小男申込!$B$9:$O$108,$B85,1))</f>
        <v/>
      </c>
      <c r="L85" s="230" t="str">
        <f>IF(INDEX(小男申込!$B$9:$O$108,$B85,1)="","",INDEX(小男申込!$B$9:$O$108,$B85,1))</f>
        <v/>
      </c>
      <c r="M85" s="95" t="str">
        <f>IF(INDEX(小女申込!$B$9:$S$108,$B85,13)="","",INDEX(小女申込!$B$9:$S$108,$B85,13)&amp;"  "&amp;INDEX(小女申込!$B$9:$S$108,$B85,13))</f>
        <v/>
      </c>
      <c r="N85" s="71"/>
    </row>
    <row r="86" spans="2:14" ht="15" customHeight="1">
      <c r="B86" s="83">
        <f t="shared" si="1"/>
        <v>56</v>
      </c>
      <c r="C86" s="90" t="str">
        <f>IF(INDEX(小女申込!$B$9:$S$108,$B86,1)="","",INDEX(小女申込!$B$9:$S$108,$B86,1))</f>
        <v/>
      </c>
      <c r="D86" s="91" t="str">
        <f>IF(INDEX(小女申込!$B$9:$S$108,$B86,2)="","",INDEX(小女申込!$B$9:$S$108,$B86,2))</f>
        <v/>
      </c>
      <c r="E86" s="92" t="str">
        <f>IF(INDEX(小女申込!$B$9:$S$108,$B86,3)="","",INDEX(小女申込!$B$9:$S$108,$B86,3))</f>
        <v/>
      </c>
      <c r="F86" s="93" t="str">
        <f>IF(INDEX(小女申込!$B$9:$S$108,$B86,4)="","",INDEX(小女申込!$B$9:$S$108,$B86,4))</f>
        <v/>
      </c>
      <c r="G86" s="94" t="str">
        <f>IF(INDEX(小女申込!$B$9:$S$108,$B86,14)="","",INDEX(小女申込!$B$9:$S$108,$B86,14))</f>
        <v/>
      </c>
      <c r="H86" s="229" t="str">
        <f>IF(INDEX(小女申込!$B$9:$S$108,$B86,6)="","",INDEX(小女申込!$B$9:$S$108,$B86,6))</f>
        <v/>
      </c>
      <c r="I86" s="229" t="str">
        <f>IF(INDEX(小男申込!$B$9:$O$108,$B86,1)="","",INDEX(小男申込!$B$9:$O$108,$B86,1))</f>
        <v/>
      </c>
      <c r="J86" s="229" t="str">
        <f>IF(INDEX(小男申込!$B$9:$O$108,$B86,1)="","",INDEX(小男申込!$B$9:$O$108,$B86,1))</f>
        <v/>
      </c>
      <c r="K86" s="229" t="str">
        <f>IF(INDEX(小男申込!$B$9:$O$108,$B86,1)="","",INDEX(小男申込!$B$9:$O$108,$B86,1))</f>
        <v/>
      </c>
      <c r="L86" s="230" t="str">
        <f>IF(INDEX(小男申込!$B$9:$O$108,$B86,1)="","",INDEX(小男申込!$B$9:$O$108,$B86,1))</f>
        <v/>
      </c>
      <c r="M86" s="95" t="str">
        <f>IF(INDEX(小女申込!$B$9:$S$108,$B86,13)="","",INDEX(小女申込!$B$9:$S$108,$B86,13)&amp;"  "&amp;INDEX(小女申込!$B$9:$S$108,$B86,13))</f>
        <v/>
      </c>
      <c r="N86" s="71"/>
    </row>
    <row r="87" spans="2:14" ht="15" customHeight="1">
      <c r="B87" s="83">
        <f t="shared" si="1"/>
        <v>57</v>
      </c>
      <c r="C87" s="90" t="str">
        <f>IF(INDEX(小女申込!$B$9:$S$108,$B87,1)="","",INDEX(小女申込!$B$9:$S$108,$B87,1))</f>
        <v/>
      </c>
      <c r="D87" s="91" t="str">
        <f>IF(INDEX(小女申込!$B$9:$S$108,$B87,2)="","",INDEX(小女申込!$B$9:$S$108,$B87,2))</f>
        <v/>
      </c>
      <c r="E87" s="92" t="str">
        <f>IF(INDEX(小女申込!$B$9:$S$108,$B87,3)="","",INDEX(小女申込!$B$9:$S$108,$B87,3))</f>
        <v/>
      </c>
      <c r="F87" s="93" t="str">
        <f>IF(INDEX(小女申込!$B$9:$S$108,$B87,4)="","",INDEX(小女申込!$B$9:$S$108,$B87,4))</f>
        <v/>
      </c>
      <c r="G87" s="94" t="str">
        <f>IF(INDEX(小女申込!$B$9:$S$108,$B87,14)="","",INDEX(小女申込!$B$9:$S$108,$B87,14))</f>
        <v/>
      </c>
      <c r="H87" s="229" t="str">
        <f>IF(INDEX(小女申込!$B$9:$S$108,$B87,6)="","",INDEX(小女申込!$B$9:$S$108,$B87,6))</f>
        <v/>
      </c>
      <c r="I87" s="229" t="str">
        <f>IF(INDEX(小男申込!$B$9:$O$108,$B87,1)="","",INDEX(小男申込!$B$9:$O$108,$B87,1))</f>
        <v/>
      </c>
      <c r="J87" s="229" t="str">
        <f>IF(INDEX(小男申込!$B$9:$O$108,$B87,1)="","",INDEX(小男申込!$B$9:$O$108,$B87,1))</f>
        <v/>
      </c>
      <c r="K87" s="229" t="str">
        <f>IF(INDEX(小男申込!$B$9:$O$108,$B87,1)="","",INDEX(小男申込!$B$9:$O$108,$B87,1))</f>
        <v/>
      </c>
      <c r="L87" s="230" t="str">
        <f>IF(INDEX(小男申込!$B$9:$O$108,$B87,1)="","",INDEX(小男申込!$B$9:$O$108,$B87,1))</f>
        <v/>
      </c>
      <c r="M87" s="95" t="str">
        <f>IF(INDEX(小女申込!$B$9:$S$108,$B87,13)="","",INDEX(小女申込!$B$9:$S$108,$B87,13)&amp;"  "&amp;INDEX(小女申込!$B$9:$S$108,$B87,13))</f>
        <v/>
      </c>
      <c r="N87" s="71"/>
    </row>
    <row r="88" spans="2:14" ht="15" customHeight="1">
      <c r="B88" s="83">
        <f t="shared" si="1"/>
        <v>58</v>
      </c>
      <c r="C88" s="90" t="str">
        <f>IF(INDEX(小女申込!$B$9:$S$108,$B88,1)="","",INDEX(小女申込!$B$9:$S$108,$B88,1))</f>
        <v/>
      </c>
      <c r="D88" s="91" t="str">
        <f>IF(INDEX(小女申込!$B$9:$S$108,$B88,2)="","",INDEX(小女申込!$B$9:$S$108,$B88,2))</f>
        <v/>
      </c>
      <c r="E88" s="92" t="str">
        <f>IF(INDEX(小女申込!$B$9:$S$108,$B88,3)="","",INDEX(小女申込!$B$9:$S$108,$B88,3))</f>
        <v/>
      </c>
      <c r="F88" s="93" t="str">
        <f>IF(INDEX(小女申込!$B$9:$S$108,$B88,4)="","",INDEX(小女申込!$B$9:$S$108,$B88,4))</f>
        <v/>
      </c>
      <c r="G88" s="94" t="str">
        <f>IF(INDEX(小女申込!$B$9:$S$108,$B88,14)="","",INDEX(小女申込!$B$9:$S$108,$B88,14))</f>
        <v/>
      </c>
      <c r="H88" s="229" t="str">
        <f>IF(INDEX(小女申込!$B$9:$S$108,$B88,6)="","",INDEX(小女申込!$B$9:$S$108,$B88,6))</f>
        <v/>
      </c>
      <c r="I88" s="229" t="str">
        <f>IF(INDEX(小男申込!$B$9:$O$108,$B88,1)="","",INDEX(小男申込!$B$9:$O$108,$B88,1))</f>
        <v/>
      </c>
      <c r="J88" s="229" t="str">
        <f>IF(INDEX(小男申込!$B$9:$O$108,$B88,1)="","",INDEX(小男申込!$B$9:$O$108,$B88,1))</f>
        <v/>
      </c>
      <c r="K88" s="229" t="str">
        <f>IF(INDEX(小男申込!$B$9:$O$108,$B88,1)="","",INDEX(小男申込!$B$9:$O$108,$B88,1))</f>
        <v/>
      </c>
      <c r="L88" s="230" t="str">
        <f>IF(INDEX(小男申込!$B$9:$O$108,$B88,1)="","",INDEX(小男申込!$B$9:$O$108,$B88,1))</f>
        <v/>
      </c>
      <c r="M88" s="95" t="str">
        <f>IF(INDEX(小女申込!$B$9:$S$108,$B88,13)="","",INDEX(小女申込!$B$9:$S$108,$B88,13)&amp;"  "&amp;INDEX(小女申込!$B$9:$S$108,$B88,13))</f>
        <v/>
      </c>
      <c r="N88" s="71"/>
    </row>
    <row r="89" spans="2:14" ht="15" customHeight="1">
      <c r="B89" s="83">
        <f t="shared" si="1"/>
        <v>59</v>
      </c>
      <c r="C89" s="90" t="str">
        <f>IF(INDEX(小女申込!$B$9:$S$108,$B89,1)="","",INDEX(小女申込!$B$9:$S$108,$B89,1))</f>
        <v/>
      </c>
      <c r="D89" s="91" t="str">
        <f>IF(INDEX(小女申込!$B$9:$S$108,$B89,2)="","",INDEX(小女申込!$B$9:$S$108,$B89,2))</f>
        <v/>
      </c>
      <c r="E89" s="92" t="str">
        <f>IF(INDEX(小女申込!$B$9:$S$108,$B89,3)="","",INDEX(小女申込!$B$9:$S$108,$B89,3))</f>
        <v/>
      </c>
      <c r="F89" s="93" t="str">
        <f>IF(INDEX(小女申込!$B$9:$S$108,$B89,4)="","",INDEX(小女申込!$B$9:$S$108,$B89,4))</f>
        <v/>
      </c>
      <c r="G89" s="94" t="str">
        <f>IF(INDEX(小女申込!$B$9:$S$108,$B89,14)="","",INDEX(小女申込!$B$9:$S$108,$B89,14))</f>
        <v/>
      </c>
      <c r="H89" s="229" t="str">
        <f>IF(INDEX(小女申込!$B$9:$S$108,$B89,6)="","",INDEX(小女申込!$B$9:$S$108,$B89,6))</f>
        <v/>
      </c>
      <c r="I89" s="229" t="str">
        <f>IF(INDEX(小男申込!$B$9:$O$108,$B89,1)="","",INDEX(小男申込!$B$9:$O$108,$B89,1))</f>
        <v/>
      </c>
      <c r="J89" s="229" t="str">
        <f>IF(INDEX(小男申込!$B$9:$O$108,$B89,1)="","",INDEX(小男申込!$B$9:$O$108,$B89,1))</f>
        <v/>
      </c>
      <c r="K89" s="229" t="str">
        <f>IF(INDEX(小男申込!$B$9:$O$108,$B89,1)="","",INDEX(小男申込!$B$9:$O$108,$B89,1))</f>
        <v/>
      </c>
      <c r="L89" s="230" t="str">
        <f>IF(INDEX(小男申込!$B$9:$O$108,$B89,1)="","",INDEX(小男申込!$B$9:$O$108,$B89,1))</f>
        <v/>
      </c>
      <c r="M89" s="95" t="str">
        <f>IF(INDEX(小女申込!$B$9:$S$108,$B89,13)="","",INDEX(小女申込!$B$9:$S$108,$B89,13)&amp;"  "&amp;INDEX(小女申込!$B$9:$S$108,$B89,13))</f>
        <v/>
      </c>
      <c r="N89" s="71"/>
    </row>
    <row r="90" spans="2:14" ht="15" customHeight="1">
      <c r="B90" s="83">
        <f t="shared" si="1"/>
        <v>60</v>
      </c>
      <c r="C90" s="97" t="str">
        <f>IF(INDEX(小女申込!$B$9:$S$108,$B90,1)="","",INDEX(小女申込!$B$9:$S$108,$B90,1))</f>
        <v/>
      </c>
      <c r="D90" s="98" t="str">
        <f>IF(INDEX(小女申込!$B$9:$S$108,$B90,2)="","",INDEX(小女申込!$B$9:$S$108,$B90,2))</f>
        <v/>
      </c>
      <c r="E90" s="99" t="str">
        <f>IF(INDEX(小女申込!$B$9:$S$108,$B90,3)="","",INDEX(小女申込!$B$9:$S$108,$B90,3))</f>
        <v/>
      </c>
      <c r="F90" s="100" t="str">
        <f>IF(INDEX(小女申込!$B$9:$S$108,$B90,4)="","",INDEX(小女申込!$B$9:$S$108,$B90,4))</f>
        <v/>
      </c>
      <c r="G90" s="101" t="str">
        <f>IF(INDEX(小女申込!$B$9:$S$108,$B90,14)="","",INDEX(小女申込!$B$9:$S$108,$B90,14))</f>
        <v/>
      </c>
      <c r="H90" s="237" t="str">
        <f>IF(INDEX(小女申込!$B$9:$S$108,$B90,6)="","",INDEX(小女申込!$B$9:$S$108,$B90,6))</f>
        <v/>
      </c>
      <c r="I90" s="237" t="str">
        <f>IF(INDEX(小男申込!$B$9:$O$108,$B90,1)="","",INDEX(小男申込!$B$9:$O$108,$B90,1))</f>
        <v/>
      </c>
      <c r="J90" s="237" t="str">
        <f>IF(INDEX(小男申込!$B$9:$O$108,$B90,1)="","",INDEX(小男申込!$B$9:$O$108,$B90,1))</f>
        <v/>
      </c>
      <c r="K90" s="237" t="str">
        <f>IF(INDEX(小男申込!$B$9:$O$108,$B90,1)="","",INDEX(小男申込!$B$9:$O$108,$B90,1))</f>
        <v/>
      </c>
      <c r="L90" s="238" t="str">
        <f>IF(INDEX(小男申込!$B$9:$O$108,$B90,1)="","",INDEX(小男申込!$B$9:$O$108,$B90,1))</f>
        <v/>
      </c>
      <c r="M90" s="102" t="str">
        <f>IF(INDEX(小女申込!$B$9:$S$108,$B90,13)="","",INDEX(小女申込!$B$9:$S$108,$B90,13)&amp;"  "&amp;INDEX(小女申込!$B$9:$S$108,$B90,13))</f>
        <v/>
      </c>
      <c r="N90" s="71"/>
    </row>
    <row r="91" spans="2:14" ht="15" customHeight="1">
      <c r="B91" s="83">
        <f t="shared" si="1"/>
        <v>61</v>
      </c>
      <c r="C91" s="84" t="str">
        <f>IF(INDEX(小女申込!$B$9:$S$108,$B91,1)="","",INDEX(小女申込!$B$9:$S$108,$B91,1))</f>
        <v/>
      </c>
      <c r="D91" s="85" t="str">
        <f>IF(INDEX(小女申込!$B$9:$S$108,$B91,2)="","",INDEX(小女申込!$B$9:$S$108,$B91,2))</f>
        <v/>
      </c>
      <c r="E91" s="86" t="str">
        <f>IF(INDEX(小女申込!$B$9:$S$108,$B91,3)="","",INDEX(小女申込!$B$9:$S$108,$B91,3))</f>
        <v/>
      </c>
      <c r="F91" s="87" t="str">
        <f>IF(INDEX(小女申込!$B$9:$S$108,$B91,4)="","",INDEX(小女申込!$B$9:$S$108,$B91,4))</f>
        <v/>
      </c>
      <c r="G91" s="88" t="str">
        <f>IF(INDEX(小女申込!$B$9:$S$108,$B91,14)="","",INDEX(小女申込!$B$9:$S$108,$B91,14))</f>
        <v/>
      </c>
      <c r="H91" s="235" t="str">
        <f>IF(INDEX(小女申込!$B$9:$S$108,$B91,6)="","",INDEX(小女申込!$B$9:$S$108,$B91,6))</f>
        <v/>
      </c>
      <c r="I91" s="235" t="str">
        <f>IF(INDEX(小男申込!$B$9:$O$108,$B91,1)="","",INDEX(小男申込!$B$9:$O$108,$B91,1))</f>
        <v/>
      </c>
      <c r="J91" s="235" t="str">
        <f>IF(INDEX(小男申込!$B$9:$O$108,$B91,1)="","",INDEX(小男申込!$B$9:$O$108,$B91,1))</f>
        <v/>
      </c>
      <c r="K91" s="235" t="str">
        <f>IF(INDEX(小男申込!$B$9:$O$108,$B91,1)="","",INDEX(小男申込!$B$9:$O$108,$B91,1))</f>
        <v/>
      </c>
      <c r="L91" s="236" t="str">
        <f>IF(INDEX(小男申込!$B$9:$O$108,$B91,1)="","",INDEX(小男申込!$B$9:$O$108,$B91,1))</f>
        <v/>
      </c>
      <c r="M91" s="103" t="str">
        <f>IF(INDEX(小女申込!$B$9:$S$108,$B91,13)="","",INDEX(小女申込!$B$9:$S$108,$B91,13)&amp;"  "&amp;INDEX(小女申込!$B$9:$S$108,$B91,13))</f>
        <v/>
      </c>
      <c r="N91" s="71"/>
    </row>
    <row r="92" spans="2:14" ht="15" customHeight="1">
      <c r="B92" s="83">
        <f t="shared" si="1"/>
        <v>62</v>
      </c>
      <c r="C92" s="90" t="str">
        <f>IF(INDEX(小女申込!$B$9:$S$108,$B92,1)="","",INDEX(小女申込!$B$9:$S$108,$B92,1))</f>
        <v/>
      </c>
      <c r="D92" s="91" t="str">
        <f>IF(INDEX(小女申込!$B$9:$S$108,$B92,2)="","",INDEX(小女申込!$B$9:$S$108,$B92,2))</f>
        <v/>
      </c>
      <c r="E92" s="92" t="str">
        <f>IF(INDEX(小女申込!$B$9:$S$108,$B92,3)="","",INDEX(小女申込!$B$9:$S$108,$B92,3))</f>
        <v/>
      </c>
      <c r="F92" s="93" t="str">
        <f>IF(INDEX(小女申込!$B$9:$S$108,$B92,4)="","",INDEX(小女申込!$B$9:$S$108,$B92,4))</f>
        <v/>
      </c>
      <c r="G92" s="94" t="str">
        <f>IF(INDEX(小女申込!$B$9:$S$108,$B92,14)="","",INDEX(小女申込!$B$9:$S$108,$B92,14))</f>
        <v/>
      </c>
      <c r="H92" s="229" t="str">
        <f>IF(INDEX(小女申込!$B$9:$S$108,$B92,6)="","",INDEX(小女申込!$B$9:$S$108,$B92,6))</f>
        <v/>
      </c>
      <c r="I92" s="229" t="str">
        <f>IF(INDEX(小男申込!$B$9:$O$108,$B92,1)="","",INDEX(小男申込!$B$9:$O$108,$B92,1))</f>
        <v/>
      </c>
      <c r="J92" s="229" t="str">
        <f>IF(INDEX(小男申込!$B$9:$O$108,$B92,1)="","",INDEX(小男申込!$B$9:$O$108,$B92,1))</f>
        <v/>
      </c>
      <c r="K92" s="229" t="str">
        <f>IF(INDEX(小男申込!$B$9:$O$108,$B92,1)="","",INDEX(小男申込!$B$9:$O$108,$B92,1))</f>
        <v/>
      </c>
      <c r="L92" s="230" t="str">
        <f>IF(INDEX(小男申込!$B$9:$O$108,$B92,1)="","",INDEX(小男申込!$B$9:$O$108,$B92,1))</f>
        <v/>
      </c>
      <c r="M92" s="95" t="str">
        <f>IF(INDEX(小女申込!$B$9:$S$108,$B92,13)="","",INDEX(小女申込!$B$9:$S$108,$B92,13)&amp;"  "&amp;INDEX(小女申込!$B$9:$S$108,$B92,13))</f>
        <v/>
      </c>
      <c r="N92" s="71"/>
    </row>
    <row r="93" spans="2:14" ht="15" customHeight="1">
      <c r="B93" s="83">
        <f t="shared" si="1"/>
        <v>63</v>
      </c>
      <c r="C93" s="90" t="str">
        <f>IF(INDEX(小女申込!$B$9:$S$108,$B93,1)="","",INDEX(小女申込!$B$9:$S$108,$B93,1))</f>
        <v/>
      </c>
      <c r="D93" s="91" t="str">
        <f>IF(INDEX(小女申込!$B$9:$S$108,$B93,2)="","",INDEX(小女申込!$B$9:$S$108,$B93,2))</f>
        <v/>
      </c>
      <c r="E93" s="92" t="str">
        <f>IF(INDEX(小女申込!$B$9:$S$108,$B93,3)="","",INDEX(小女申込!$B$9:$S$108,$B93,3))</f>
        <v/>
      </c>
      <c r="F93" s="93" t="str">
        <f>IF(INDEX(小女申込!$B$9:$S$108,$B93,4)="","",INDEX(小女申込!$B$9:$S$108,$B93,4))</f>
        <v/>
      </c>
      <c r="G93" s="94" t="str">
        <f>IF(INDEX(小女申込!$B$9:$S$108,$B93,14)="","",INDEX(小女申込!$B$9:$S$108,$B93,14))</f>
        <v/>
      </c>
      <c r="H93" s="229" t="str">
        <f>IF(INDEX(小女申込!$B$9:$S$108,$B93,6)="","",INDEX(小女申込!$B$9:$S$108,$B93,6))</f>
        <v/>
      </c>
      <c r="I93" s="229" t="str">
        <f>IF(INDEX(小男申込!$B$9:$O$108,$B93,1)="","",INDEX(小男申込!$B$9:$O$108,$B93,1))</f>
        <v/>
      </c>
      <c r="J93" s="229" t="str">
        <f>IF(INDEX(小男申込!$B$9:$O$108,$B93,1)="","",INDEX(小男申込!$B$9:$O$108,$B93,1))</f>
        <v/>
      </c>
      <c r="K93" s="229" t="str">
        <f>IF(INDEX(小男申込!$B$9:$O$108,$B93,1)="","",INDEX(小男申込!$B$9:$O$108,$B93,1))</f>
        <v/>
      </c>
      <c r="L93" s="230" t="str">
        <f>IF(INDEX(小男申込!$B$9:$O$108,$B93,1)="","",INDEX(小男申込!$B$9:$O$108,$B93,1))</f>
        <v/>
      </c>
      <c r="M93" s="95" t="str">
        <f>IF(INDEX(小女申込!$B$9:$S$108,$B93,13)="","",INDEX(小女申込!$B$9:$S$108,$B93,13)&amp;"  "&amp;INDEX(小女申込!$B$9:$S$108,$B93,13))</f>
        <v/>
      </c>
      <c r="N93" s="71"/>
    </row>
    <row r="94" spans="2:14" ht="15" customHeight="1">
      <c r="B94" s="83">
        <f t="shared" si="1"/>
        <v>64</v>
      </c>
      <c r="C94" s="90" t="str">
        <f>IF(INDEX(小女申込!$B$9:$S$108,$B94,1)="","",INDEX(小女申込!$B$9:$S$108,$B94,1))</f>
        <v/>
      </c>
      <c r="D94" s="91" t="str">
        <f>IF(INDEX(小女申込!$B$9:$S$108,$B94,2)="","",INDEX(小女申込!$B$9:$S$108,$B94,2))</f>
        <v/>
      </c>
      <c r="E94" s="92" t="str">
        <f>IF(INDEX(小女申込!$B$9:$S$108,$B94,3)="","",INDEX(小女申込!$B$9:$S$108,$B94,3))</f>
        <v/>
      </c>
      <c r="F94" s="93" t="str">
        <f>IF(INDEX(小女申込!$B$9:$S$108,$B94,4)="","",INDEX(小女申込!$B$9:$S$108,$B94,4))</f>
        <v/>
      </c>
      <c r="G94" s="94" t="str">
        <f>IF(INDEX(小女申込!$B$9:$S$108,$B94,14)="","",INDEX(小女申込!$B$9:$S$108,$B94,14))</f>
        <v/>
      </c>
      <c r="H94" s="229" t="str">
        <f>IF(INDEX(小女申込!$B$9:$S$108,$B94,6)="","",INDEX(小女申込!$B$9:$S$108,$B94,6))</f>
        <v/>
      </c>
      <c r="I94" s="229" t="str">
        <f>IF(INDEX(小男申込!$B$9:$O$108,$B94,1)="","",INDEX(小男申込!$B$9:$O$108,$B94,1))</f>
        <v/>
      </c>
      <c r="J94" s="229" t="str">
        <f>IF(INDEX(小男申込!$B$9:$O$108,$B94,1)="","",INDEX(小男申込!$B$9:$O$108,$B94,1))</f>
        <v/>
      </c>
      <c r="K94" s="229" t="str">
        <f>IF(INDEX(小男申込!$B$9:$O$108,$B94,1)="","",INDEX(小男申込!$B$9:$O$108,$B94,1))</f>
        <v/>
      </c>
      <c r="L94" s="230" t="str">
        <f>IF(INDEX(小男申込!$B$9:$O$108,$B94,1)="","",INDEX(小男申込!$B$9:$O$108,$B94,1))</f>
        <v/>
      </c>
      <c r="M94" s="95" t="str">
        <f>IF(INDEX(小女申込!$B$9:$S$108,$B94,13)="","",INDEX(小女申込!$B$9:$S$108,$B94,13)&amp;"  "&amp;INDEX(小女申込!$B$9:$S$108,$B94,13))</f>
        <v/>
      </c>
      <c r="N94" s="71"/>
    </row>
    <row r="95" spans="2:14" ht="15" customHeight="1">
      <c r="B95" s="83">
        <f t="shared" si="1"/>
        <v>65</v>
      </c>
      <c r="C95" s="90" t="str">
        <f>IF(INDEX(小女申込!$B$9:$S$108,$B95,1)="","",INDEX(小女申込!$B$9:$S$108,$B95,1))</f>
        <v/>
      </c>
      <c r="D95" s="91" t="str">
        <f>IF(INDEX(小女申込!$B$9:$S$108,$B95,2)="","",INDEX(小女申込!$B$9:$S$108,$B95,2))</f>
        <v/>
      </c>
      <c r="E95" s="92" t="str">
        <f>IF(INDEX(小女申込!$B$9:$S$108,$B95,3)="","",INDEX(小女申込!$B$9:$S$108,$B95,3))</f>
        <v/>
      </c>
      <c r="F95" s="93" t="str">
        <f>IF(INDEX(小女申込!$B$9:$S$108,$B95,4)="","",INDEX(小女申込!$B$9:$S$108,$B95,4))</f>
        <v/>
      </c>
      <c r="G95" s="94" t="str">
        <f>IF(INDEX(小女申込!$B$9:$S$108,$B95,14)="","",INDEX(小女申込!$B$9:$S$108,$B95,14))</f>
        <v/>
      </c>
      <c r="H95" s="229" t="str">
        <f>IF(INDEX(小女申込!$B$9:$S$108,$B95,6)="","",INDEX(小女申込!$B$9:$S$108,$B95,6))</f>
        <v/>
      </c>
      <c r="I95" s="229" t="str">
        <f>IF(INDEX(小男申込!$B$9:$O$108,$B95,1)="","",INDEX(小男申込!$B$9:$O$108,$B95,1))</f>
        <v/>
      </c>
      <c r="J95" s="229" t="str">
        <f>IF(INDEX(小男申込!$B$9:$O$108,$B95,1)="","",INDEX(小男申込!$B$9:$O$108,$B95,1))</f>
        <v/>
      </c>
      <c r="K95" s="229" t="str">
        <f>IF(INDEX(小男申込!$B$9:$O$108,$B95,1)="","",INDEX(小男申込!$B$9:$O$108,$B95,1))</f>
        <v/>
      </c>
      <c r="L95" s="230" t="str">
        <f>IF(INDEX(小男申込!$B$9:$O$108,$B95,1)="","",INDEX(小男申込!$B$9:$O$108,$B95,1))</f>
        <v/>
      </c>
      <c r="M95" s="95" t="str">
        <f>IF(INDEX(小女申込!$B$9:$S$108,$B95,13)="","",INDEX(小女申込!$B$9:$S$108,$B95,13)&amp;"  "&amp;INDEX(小女申込!$B$9:$S$108,$B95,13))</f>
        <v/>
      </c>
      <c r="N95" s="71"/>
    </row>
    <row r="96" spans="2:14" ht="15" customHeight="1">
      <c r="B96" s="83">
        <f t="shared" si="1"/>
        <v>66</v>
      </c>
      <c r="C96" s="90" t="str">
        <f>IF(INDEX(小女申込!$B$9:$S$108,$B96,1)="","",INDEX(小女申込!$B$9:$S$108,$B96,1))</f>
        <v/>
      </c>
      <c r="D96" s="91" t="str">
        <f>IF(INDEX(小女申込!$B$9:$S$108,$B96,2)="","",INDEX(小女申込!$B$9:$S$108,$B96,2))</f>
        <v/>
      </c>
      <c r="E96" s="92" t="str">
        <f>IF(INDEX(小女申込!$B$9:$S$108,$B96,3)="","",INDEX(小女申込!$B$9:$S$108,$B96,3))</f>
        <v/>
      </c>
      <c r="F96" s="93" t="str">
        <f>IF(INDEX(小女申込!$B$9:$S$108,$B96,4)="","",INDEX(小女申込!$B$9:$S$108,$B96,4))</f>
        <v/>
      </c>
      <c r="G96" s="94" t="str">
        <f>IF(INDEX(小女申込!$B$9:$S$108,$B96,14)="","",INDEX(小女申込!$B$9:$S$108,$B96,14))</f>
        <v/>
      </c>
      <c r="H96" s="229" t="str">
        <f>IF(INDEX(小女申込!$B$9:$S$108,$B96,6)="","",INDEX(小女申込!$B$9:$S$108,$B96,6))</f>
        <v/>
      </c>
      <c r="I96" s="229" t="str">
        <f>IF(INDEX(小男申込!$B$9:$O$108,$B96,1)="","",INDEX(小男申込!$B$9:$O$108,$B96,1))</f>
        <v/>
      </c>
      <c r="J96" s="229" t="str">
        <f>IF(INDEX(小男申込!$B$9:$O$108,$B96,1)="","",INDEX(小男申込!$B$9:$O$108,$B96,1))</f>
        <v/>
      </c>
      <c r="K96" s="229" t="str">
        <f>IF(INDEX(小男申込!$B$9:$O$108,$B96,1)="","",INDEX(小男申込!$B$9:$O$108,$B96,1))</f>
        <v/>
      </c>
      <c r="L96" s="230" t="str">
        <f>IF(INDEX(小男申込!$B$9:$O$108,$B96,1)="","",INDEX(小男申込!$B$9:$O$108,$B96,1))</f>
        <v/>
      </c>
      <c r="M96" s="95" t="str">
        <f>IF(INDEX(小女申込!$B$9:$S$108,$B96,13)="","",INDEX(小女申込!$B$9:$S$108,$B96,13)&amp;"  "&amp;INDEX(小女申込!$B$9:$S$108,$B96,13))</f>
        <v/>
      </c>
      <c r="N96" s="71"/>
    </row>
    <row r="97" spans="2:14" ht="15" customHeight="1">
      <c r="B97" s="83">
        <f t="shared" si="1"/>
        <v>67</v>
      </c>
      <c r="C97" s="90" t="str">
        <f>IF(INDEX(小女申込!$B$9:$S$108,$B97,1)="","",INDEX(小女申込!$B$9:$S$108,$B97,1))</f>
        <v/>
      </c>
      <c r="D97" s="91" t="str">
        <f>IF(INDEX(小女申込!$B$9:$S$108,$B97,2)="","",INDEX(小女申込!$B$9:$S$108,$B97,2))</f>
        <v/>
      </c>
      <c r="E97" s="92" t="str">
        <f>IF(INDEX(小女申込!$B$9:$S$108,$B97,3)="","",INDEX(小女申込!$B$9:$S$108,$B97,3))</f>
        <v/>
      </c>
      <c r="F97" s="93" t="str">
        <f>IF(INDEX(小女申込!$B$9:$S$108,$B97,4)="","",INDEX(小女申込!$B$9:$S$108,$B97,4))</f>
        <v/>
      </c>
      <c r="G97" s="94" t="str">
        <f>IF(INDEX(小女申込!$B$9:$S$108,$B97,14)="","",INDEX(小女申込!$B$9:$S$108,$B97,14))</f>
        <v/>
      </c>
      <c r="H97" s="229" t="str">
        <f>IF(INDEX(小女申込!$B$9:$S$108,$B97,6)="","",INDEX(小女申込!$B$9:$S$108,$B97,6))</f>
        <v/>
      </c>
      <c r="I97" s="229" t="str">
        <f>IF(INDEX(小男申込!$B$9:$O$108,$B97,1)="","",INDEX(小男申込!$B$9:$O$108,$B97,1))</f>
        <v/>
      </c>
      <c r="J97" s="229" t="str">
        <f>IF(INDEX(小男申込!$B$9:$O$108,$B97,1)="","",INDEX(小男申込!$B$9:$O$108,$B97,1))</f>
        <v/>
      </c>
      <c r="K97" s="229" t="str">
        <f>IF(INDEX(小男申込!$B$9:$O$108,$B97,1)="","",INDEX(小男申込!$B$9:$O$108,$B97,1))</f>
        <v/>
      </c>
      <c r="L97" s="230" t="str">
        <f>IF(INDEX(小男申込!$B$9:$O$108,$B97,1)="","",INDEX(小男申込!$B$9:$O$108,$B97,1))</f>
        <v/>
      </c>
      <c r="M97" s="95" t="str">
        <f>IF(INDEX(小女申込!$B$9:$S$108,$B97,13)="","",INDEX(小女申込!$B$9:$S$108,$B97,13)&amp;"  "&amp;INDEX(小女申込!$B$9:$S$108,$B97,13))</f>
        <v/>
      </c>
      <c r="N97" s="71"/>
    </row>
    <row r="98" spans="2:14" ht="15" customHeight="1">
      <c r="B98" s="83">
        <f t="shared" si="1"/>
        <v>68</v>
      </c>
      <c r="C98" s="90" t="str">
        <f>IF(INDEX(小女申込!$B$9:$S$108,$B98,1)="","",INDEX(小女申込!$B$9:$S$108,$B98,1))</f>
        <v/>
      </c>
      <c r="D98" s="91" t="str">
        <f>IF(INDEX(小女申込!$B$9:$S$108,$B98,2)="","",INDEX(小女申込!$B$9:$S$108,$B98,2))</f>
        <v/>
      </c>
      <c r="E98" s="92" t="str">
        <f>IF(INDEX(小女申込!$B$9:$S$108,$B98,3)="","",INDEX(小女申込!$B$9:$S$108,$B98,3))</f>
        <v/>
      </c>
      <c r="F98" s="93" t="str">
        <f>IF(INDEX(小女申込!$B$9:$S$108,$B98,4)="","",INDEX(小女申込!$B$9:$S$108,$B98,4))</f>
        <v/>
      </c>
      <c r="G98" s="94" t="str">
        <f>IF(INDEX(小女申込!$B$9:$S$108,$B98,14)="","",INDEX(小女申込!$B$9:$S$108,$B98,14))</f>
        <v/>
      </c>
      <c r="H98" s="229" t="str">
        <f>IF(INDEX(小女申込!$B$9:$S$108,$B98,6)="","",INDEX(小女申込!$B$9:$S$108,$B98,6))</f>
        <v/>
      </c>
      <c r="I98" s="229" t="str">
        <f>IF(INDEX(小男申込!$B$9:$O$108,$B98,1)="","",INDEX(小男申込!$B$9:$O$108,$B98,1))</f>
        <v/>
      </c>
      <c r="J98" s="229" t="str">
        <f>IF(INDEX(小男申込!$B$9:$O$108,$B98,1)="","",INDEX(小男申込!$B$9:$O$108,$B98,1))</f>
        <v/>
      </c>
      <c r="K98" s="229" t="str">
        <f>IF(INDEX(小男申込!$B$9:$O$108,$B98,1)="","",INDEX(小男申込!$B$9:$O$108,$B98,1))</f>
        <v/>
      </c>
      <c r="L98" s="230" t="str">
        <f>IF(INDEX(小男申込!$B$9:$O$108,$B98,1)="","",INDEX(小男申込!$B$9:$O$108,$B98,1))</f>
        <v/>
      </c>
      <c r="M98" s="95" t="str">
        <f>IF(INDEX(小女申込!$B$9:$S$108,$B98,13)="","",INDEX(小女申込!$B$9:$S$108,$B98,13)&amp;"  "&amp;INDEX(小女申込!$B$9:$S$108,$B98,13))</f>
        <v/>
      </c>
      <c r="N98" s="71"/>
    </row>
    <row r="99" spans="2:14" ht="15" customHeight="1">
      <c r="B99" s="83">
        <f t="shared" si="1"/>
        <v>69</v>
      </c>
      <c r="C99" s="90" t="str">
        <f>IF(INDEX(小女申込!$B$9:$S$108,$B99,1)="","",INDEX(小女申込!$B$9:$S$108,$B99,1))</f>
        <v/>
      </c>
      <c r="D99" s="91" t="str">
        <f>IF(INDEX(小女申込!$B$9:$S$108,$B99,2)="","",INDEX(小女申込!$B$9:$S$108,$B99,2))</f>
        <v/>
      </c>
      <c r="E99" s="92" t="str">
        <f>IF(INDEX(小女申込!$B$9:$S$108,$B99,3)="","",INDEX(小女申込!$B$9:$S$108,$B99,3))</f>
        <v/>
      </c>
      <c r="F99" s="93" t="str">
        <f>IF(INDEX(小女申込!$B$9:$S$108,$B99,4)="","",INDEX(小女申込!$B$9:$S$108,$B99,4))</f>
        <v/>
      </c>
      <c r="G99" s="94" t="str">
        <f>IF(INDEX(小女申込!$B$9:$S$108,$B99,14)="","",INDEX(小女申込!$B$9:$S$108,$B99,14))</f>
        <v/>
      </c>
      <c r="H99" s="229" t="str">
        <f>IF(INDEX(小女申込!$B$9:$S$108,$B99,6)="","",INDEX(小女申込!$B$9:$S$108,$B99,6))</f>
        <v/>
      </c>
      <c r="I99" s="229" t="str">
        <f>IF(INDEX(小男申込!$B$9:$O$108,$B99,1)="","",INDEX(小男申込!$B$9:$O$108,$B99,1))</f>
        <v/>
      </c>
      <c r="J99" s="229" t="str">
        <f>IF(INDEX(小男申込!$B$9:$O$108,$B99,1)="","",INDEX(小男申込!$B$9:$O$108,$B99,1))</f>
        <v/>
      </c>
      <c r="K99" s="229" t="str">
        <f>IF(INDEX(小男申込!$B$9:$O$108,$B99,1)="","",INDEX(小男申込!$B$9:$O$108,$B99,1))</f>
        <v/>
      </c>
      <c r="L99" s="230" t="str">
        <f>IF(INDEX(小男申込!$B$9:$O$108,$B99,1)="","",INDEX(小男申込!$B$9:$O$108,$B99,1))</f>
        <v/>
      </c>
      <c r="M99" s="95" t="str">
        <f>IF(INDEX(小女申込!$B$9:$S$108,$B99,13)="","",INDEX(小女申込!$B$9:$S$108,$B99,13)&amp;"  "&amp;INDEX(小女申込!$B$9:$S$108,$B99,13))</f>
        <v/>
      </c>
      <c r="N99" s="71"/>
    </row>
    <row r="100" spans="2:14" ht="15" customHeight="1">
      <c r="B100" s="83">
        <f t="shared" si="1"/>
        <v>70</v>
      </c>
      <c r="C100" s="97" t="str">
        <f>IF(INDEX(小女申込!$B$9:$S$108,$B100,1)="","",INDEX(小女申込!$B$9:$S$108,$B100,1))</f>
        <v/>
      </c>
      <c r="D100" s="98" t="str">
        <f>IF(INDEX(小女申込!$B$9:$S$108,$B100,2)="","",INDEX(小女申込!$B$9:$S$108,$B100,2))</f>
        <v/>
      </c>
      <c r="E100" s="99" t="str">
        <f>IF(INDEX(小女申込!$B$9:$S$108,$B100,3)="","",INDEX(小女申込!$B$9:$S$108,$B100,3))</f>
        <v/>
      </c>
      <c r="F100" s="100" t="str">
        <f>IF(INDEX(小女申込!$B$9:$S$108,$B100,4)="","",INDEX(小女申込!$B$9:$S$108,$B100,4))</f>
        <v/>
      </c>
      <c r="G100" s="101" t="str">
        <f>IF(INDEX(小女申込!$B$9:$S$108,$B100,14)="","",INDEX(小女申込!$B$9:$S$108,$B100,14))</f>
        <v/>
      </c>
      <c r="H100" s="237" t="str">
        <f>IF(INDEX(小女申込!$B$9:$S$108,$B100,6)="","",INDEX(小女申込!$B$9:$S$108,$B100,6))</f>
        <v/>
      </c>
      <c r="I100" s="237" t="str">
        <f>IF(INDEX(小男申込!$B$9:$O$108,$B100,1)="","",INDEX(小男申込!$B$9:$O$108,$B100,1))</f>
        <v/>
      </c>
      <c r="J100" s="237" t="str">
        <f>IF(INDEX(小男申込!$B$9:$O$108,$B100,1)="","",INDEX(小男申込!$B$9:$O$108,$B100,1))</f>
        <v/>
      </c>
      <c r="K100" s="237" t="str">
        <f>IF(INDEX(小男申込!$B$9:$O$108,$B100,1)="","",INDEX(小男申込!$B$9:$O$108,$B100,1))</f>
        <v/>
      </c>
      <c r="L100" s="238" t="str">
        <f>IF(INDEX(小男申込!$B$9:$O$108,$B100,1)="","",INDEX(小男申込!$B$9:$O$108,$B100,1))</f>
        <v/>
      </c>
      <c r="M100" s="102" t="str">
        <f>IF(INDEX(小女申込!$B$9:$S$108,$B100,13)="","",INDEX(小女申込!$B$9:$S$108,$B100,13)&amp;"  "&amp;INDEX(小女申込!$B$9:$S$108,$B100,13))</f>
        <v/>
      </c>
      <c r="N100" s="71"/>
    </row>
    <row r="101" spans="2:14" ht="15" customHeight="1">
      <c r="B101" s="83">
        <f t="shared" si="1"/>
        <v>71</v>
      </c>
      <c r="C101" s="84" t="str">
        <f>IF(INDEX(小女申込!$B$9:$S$108,$B101,1)="","",INDEX(小女申込!$B$9:$S$108,$B101,1))</f>
        <v/>
      </c>
      <c r="D101" s="85" t="str">
        <f>IF(INDEX(小女申込!$B$9:$S$108,$B101,2)="","",INDEX(小女申込!$B$9:$S$108,$B101,2))</f>
        <v/>
      </c>
      <c r="E101" s="86" t="str">
        <f>IF(INDEX(小女申込!$B$9:$S$108,$B101,3)="","",INDEX(小女申込!$B$9:$S$108,$B101,3))</f>
        <v/>
      </c>
      <c r="F101" s="87" t="str">
        <f>IF(INDEX(小女申込!$B$9:$S$108,$B101,4)="","",INDEX(小女申込!$B$9:$S$108,$B101,4))</f>
        <v/>
      </c>
      <c r="G101" s="88" t="str">
        <f>IF(INDEX(小女申込!$B$9:$S$108,$B101,14)="","",INDEX(小女申込!$B$9:$S$108,$B101,14))</f>
        <v/>
      </c>
      <c r="H101" s="235" t="str">
        <f>IF(INDEX(小女申込!$B$9:$S$108,$B101,6)="","",INDEX(小女申込!$B$9:$S$108,$B101,6))</f>
        <v/>
      </c>
      <c r="I101" s="235" t="str">
        <f>IF(INDEX(小男申込!$B$9:$O$108,$B101,1)="","",INDEX(小男申込!$B$9:$O$108,$B101,1))</f>
        <v/>
      </c>
      <c r="J101" s="235" t="str">
        <f>IF(INDEX(小男申込!$B$9:$O$108,$B101,1)="","",INDEX(小男申込!$B$9:$O$108,$B101,1))</f>
        <v/>
      </c>
      <c r="K101" s="235" t="str">
        <f>IF(INDEX(小男申込!$B$9:$O$108,$B101,1)="","",INDEX(小男申込!$B$9:$O$108,$B101,1))</f>
        <v/>
      </c>
      <c r="L101" s="236" t="str">
        <f>IF(INDEX(小男申込!$B$9:$O$108,$B101,1)="","",INDEX(小男申込!$B$9:$O$108,$B101,1))</f>
        <v/>
      </c>
      <c r="M101" s="103" t="str">
        <f>IF(INDEX(小女申込!$B$9:$S$108,$B101,13)="","",INDEX(小女申込!$B$9:$S$108,$B101,13)&amp;"  "&amp;INDEX(小女申込!$B$9:$S$108,$B101,13))</f>
        <v/>
      </c>
      <c r="N101" s="71"/>
    </row>
    <row r="102" spans="2:14" ht="15" customHeight="1">
      <c r="B102" s="83">
        <f t="shared" si="1"/>
        <v>72</v>
      </c>
      <c r="C102" s="90" t="str">
        <f>IF(INDEX(小女申込!$B$9:$S$108,$B102,1)="","",INDEX(小女申込!$B$9:$S$108,$B102,1))</f>
        <v/>
      </c>
      <c r="D102" s="91" t="str">
        <f>IF(INDEX(小女申込!$B$9:$S$108,$B102,2)="","",INDEX(小女申込!$B$9:$S$108,$B102,2))</f>
        <v/>
      </c>
      <c r="E102" s="92" t="str">
        <f>IF(INDEX(小女申込!$B$9:$S$108,$B102,3)="","",INDEX(小女申込!$B$9:$S$108,$B102,3))</f>
        <v/>
      </c>
      <c r="F102" s="93" t="str">
        <f>IF(INDEX(小女申込!$B$9:$S$108,$B102,4)="","",INDEX(小女申込!$B$9:$S$108,$B102,4))</f>
        <v/>
      </c>
      <c r="G102" s="94" t="str">
        <f>IF(INDEX(小女申込!$B$9:$S$108,$B102,14)="","",INDEX(小女申込!$B$9:$S$108,$B102,14))</f>
        <v/>
      </c>
      <c r="H102" s="229" t="str">
        <f>IF(INDEX(小女申込!$B$9:$S$108,$B102,6)="","",INDEX(小女申込!$B$9:$S$108,$B102,6))</f>
        <v/>
      </c>
      <c r="I102" s="229" t="str">
        <f>IF(INDEX(小男申込!$B$9:$O$108,$B102,1)="","",INDEX(小男申込!$B$9:$O$108,$B102,1))</f>
        <v/>
      </c>
      <c r="J102" s="229" t="str">
        <f>IF(INDEX(小男申込!$B$9:$O$108,$B102,1)="","",INDEX(小男申込!$B$9:$O$108,$B102,1))</f>
        <v/>
      </c>
      <c r="K102" s="229" t="str">
        <f>IF(INDEX(小男申込!$B$9:$O$108,$B102,1)="","",INDEX(小男申込!$B$9:$O$108,$B102,1))</f>
        <v/>
      </c>
      <c r="L102" s="230" t="str">
        <f>IF(INDEX(小男申込!$B$9:$O$108,$B102,1)="","",INDEX(小男申込!$B$9:$O$108,$B102,1))</f>
        <v/>
      </c>
      <c r="M102" s="95" t="str">
        <f>IF(INDEX(小女申込!$B$9:$S$108,$B102,13)="","",INDEX(小女申込!$B$9:$S$108,$B102,13)&amp;"  "&amp;INDEX(小女申込!$B$9:$S$108,$B102,13))</f>
        <v/>
      </c>
      <c r="N102" s="71"/>
    </row>
    <row r="103" spans="2:14" ht="15" customHeight="1">
      <c r="B103" s="83">
        <f t="shared" si="1"/>
        <v>73</v>
      </c>
      <c r="C103" s="90" t="str">
        <f>IF(INDEX(小女申込!$B$9:$S$108,$B103,1)="","",INDEX(小女申込!$B$9:$S$108,$B103,1))</f>
        <v/>
      </c>
      <c r="D103" s="91" t="str">
        <f>IF(INDEX(小女申込!$B$9:$S$108,$B103,2)="","",INDEX(小女申込!$B$9:$S$108,$B103,2))</f>
        <v/>
      </c>
      <c r="E103" s="92" t="str">
        <f>IF(INDEX(小女申込!$B$9:$S$108,$B103,3)="","",INDEX(小女申込!$B$9:$S$108,$B103,3))</f>
        <v/>
      </c>
      <c r="F103" s="93" t="str">
        <f>IF(INDEX(小女申込!$B$9:$S$108,$B103,4)="","",INDEX(小女申込!$B$9:$S$108,$B103,4))</f>
        <v/>
      </c>
      <c r="G103" s="94" t="str">
        <f>IF(INDEX(小女申込!$B$9:$S$108,$B103,14)="","",INDEX(小女申込!$B$9:$S$108,$B103,14))</f>
        <v/>
      </c>
      <c r="H103" s="229" t="str">
        <f>IF(INDEX(小女申込!$B$9:$S$108,$B103,6)="","",INDEX(小女申込!$B$9:$S$108,$B103,6))</f>
        <v/>
      </c>
      <c r="I103" s="229" t="str">
        <f>IF(INDEX(小男申込!$B$9:$O$108,$B103,1)="","",INDEX(小男申込!$B$9:$O$108,$B103,1))</f>
        <v/>
      </c>
      <c r="J103" s="229" t="str">
        <f>IF(INDEX(小男申込!$B$9:$O$108,$B103,1)="","",INDEX(小男申込!$B$9:$O$108,$B103,1))</f>
        <v/>
      </c>
      <c r="K103" s="229" t="str">
        <f>IF(INDEX(小男申込!$B$9:$O$108,$B103,1)="","",INDEX(小男申込!$B$9:$O$108,$B103,1))</f>
        <v/>
      </c>
      <c r="L103" s="230" t="str">
        <f>IF(INDEX(小男申込!$B$9:$O$108,$B103,1)="","",INDEX(小男申込!$B$9:$O$108,$B103,1))</f>
        <v/>
      </c>
      <c r="M103" s="95" t="str">
        <f>IF(INDEX(小女申込!$B$9:$S$108,$B103,13)="","",INDEX(小女申込!$B$9:$S$108,$B103,13)&amp;"  "&amp;INDEX(小女申込!$B$9:$S$108,$B103,13))</f>
        <v/>
      </c>
      <c r="N103" s="71"/>
    </row>
    <row r="104" spans="2:14" ht="15" customHeight="1">
      <c r="B104" s="83">
        <f t="shared" si="1"/>
        <v>74</v>
      </c>
      <c r="C104" s="90" t="str">
        <f>IF(INDEX(小女申込!$B$9:$S$108,$B104,1)="","",INDEX(小女申込!$B$9:$S$108,$B104,1))</f>
        <v/>
      </c>
      <c r="D104" s="91" t="str">
        <f>IF(INDEX(小女申込!$B$9:$S$108,$B104,2)="","",INDEX(小女申込!$B$9:$S$108,$B104,2))</f>
        <v/>
      </c>
      <c r="E104" s="92" t="str">
        <f>IF(INDEX(小女申込!$B$9:$S$108,$B104,3)="","",INDEX(小女申込!$B$9:$S$108,$B104,3))</f>
        <v/>
      </c>
      <c r="F104" s="93" t="str">
        <f>IF(INDEX(小女申込!$B$9:$S$108,$B104,4)="","",INDEX(小女申込!$B$9:$S$108,$B104,4))</f>
        <v/>
      </c>
      <c r="G104" s="94" t="str">
        <f>IF(INDEX(小女申込!$B$9:$S$108,$B104,14)="","",INDEX(小女申込!$B$9:$S$108,$B104,14))</f>
        <v/>
      </c>
      <c r="H104" s="229" t="str">
        <f>IF(INDEX(小女申込!$B$9:$S$108,$B104,6)="","",INDEX(小女申込!$B$9:$S$108,$B104,6))</f>
        <v/>
      </c>
      <c r="I104" s="229" t="str">
        <f>IF(INDEX(小男申込!$B$9:$O$108,$B104,1)="","",INDEX(小男申込!$B$9:$O$108,$B104,1))</f>
        <v/>
      </c>
      <c r="J104" s="229" t="str">
        <f>IF(INDEX(小男申込!$B$9:$O$108,$B104,1)="","",INDEX(小男申込!$B$9:$O$108,$B104,1))</f>
        <v/>
      </c>
      <c r="K104" s="229" t="str">
        <f>IF(INDEX(小男申込!$B$9:$O$108,$B104,1)="","",INDEX(小男申込!$B$9:$O$108,$B104,1))</f>
        <v/>
      </c>
      <c r="L104" s="230" t="str">
        <f>IF(INDEX(小男申込!$B$9:$O$108,$B104,1)="","",INDEX(小男申込!$B$9:$O$108,$B104,1))</f>
        <v/>
      </c>
      <c r="M104" s="95" t="str">
        <f>IF(INDEX(小女申込!$B$9:$S$108,$B104,13)="","",INDEX(小女申込!$B$9:$S$108,$B104,13)&amp;"  "&amp;INDEX(小女申込!$B$9:$S$108,$B104,13))</f>
        <v/>
      </c>
      <c r="N104" s="71"/>
    </row>
    <row r="105" spans="2:14" ht="15" customHeight="1">
      <c r="B105" s="83">
        <f t="shared" si="1"/>
        <v>75</v>
      </c>
      <c r="C105" s="90" t="str">
        <f>IF(INDEX(小女申込!$B$9:$S$108,$B105,1)="","",INDEX(小女申込!$B$9:$S$108,$B105,1))</f>
        <v/>
      </c>
      <c r="D105" s="91" t="str">
        <f>IF(INDEX(小女申込!$B$9:$S$108,$B105,2)="","",INDEX(小女申込!$B$9:$S$108,$B105,2))</f>
        <v/>
      </c>
      <c r="E105" s="92" t="str">
        <f>IF(INDEX(小女申込!$B$9:$S$108,$B105,3)="","",INDEX(小女申込!$B$9:$S$108,$B105,3))</f>
        <v/>
      </c>
      <c r="F105" s="93" t="str">
        <f>IF(INDEX(小女申込!$B$9:$S$108,$B105,4)="","",INDEX(小女申込!$B$9:$S$108,$B105,4))</f>
        <v/>
      </c>
      <c r="G105" s="94" t="str">
        <f>IF(INDEX(小女申込!$B$9:$S$108,$B105,14)="","",INDEX(小女申込!$B$9:$S$108,$B105,14))</f>
        <v/>
      </c>
      <c r="H105" s="229" t="str">
        <f>IF(INDEX(小女申込!$B$9:$S$108,$B105,6)="","",INDEX(小女申込!$B$9:$S$108,$B105,6))</f>
        <v/>
      </c>
      <c r="I105" s="229" t="str">
        <f>IF(INDEX(小男申込!$B$9:$O$108,$B105,1)="","",INDEX(小男申込!$B$9:$O$108,$B105,1))</f>
        <v/>
      </c>
      <c r="J105" s="229" t="str">
        <f>IF(INDEX(小男申込!$B$9:$O$108,$B105,1)="","",INDEX(小男申込!$B$9:$O$108,$B105,1))</f>
        <v/>
      </c>
      <c r="K105" s="229" t="str">
        <f>IF(INDEX(小男申込!$B$9:$O$108,$B105,1)="","",INDEX(小男申込!$B$9:$O$108,$B105,1))</f>
        <v/>
      </c>
      <c r="L105" s="230" t="str">
        <f>IF(INDEX(小男申込!$B$9:$O$108,$B105,1)="","",INDEX(小男申込!$B$9:$O$108,$B105,1))</f>
        <v/>
      </c>
      <c r="M105" s="95" t="str">
        <f>IF(INDEX(小女申込!$B$9:$S$108,$B105,13)="","",INDEX(小女申込!$B$9:$S$108,$B105,13)&amp;"  "&amp;INDEX(小女申込!$B$9:$S$108,$B105,13))</f>
        <v/>
      </c>
      <c r="N105" s="71"/>
    </row>
    <row r="106" spans="2:14" ht="15" customHeight="1">
      <c r="B106" s="83">
        <f t="shared" si="1"/>
        <v>76</v>
      </c>
      <c r="C106" s="90" t="str">
        <f>IF(INDEX(小女申込!$B$9:$S$108,$B106,1)="","",INDEX(小女申込!$B$9:$S$108,$B106,1))</f>
        <v/>
      </c>
      <c r="D106" s="91" t="str">
        <f>IF(INDEX(小女申込!$B$9:$S$108,$B106,2)="","",INDEX(小女申込!$B$9:$S$108,$B106,2))</f>
        <v/>
      </c>
      <c r="E106" s="92" t="str">
        <f>IF(INDEX(小女申込!$B$9:$S$108,$B106,3)="","",INDEX(小女申込!$B$9:$S$108,$B106,3))</f>
        <v/>
      </c>
      <c r="F106" s="93" t="str">
        <f>IF(INDEX(小女申込!$B$9:$S$108,$B106,4)="","",INDEX(小女申込!$B$9:$S$108,$B106,4))</f>
        <v/>
      </c>
      <c r="G106" s="94" t="str">
        <f>IF(INDEX(小女申込!$B$9:$S$108,$B106,14)="","",INDEX(小女申込!$B$9:$S$108,$B106,14))</f>
        <v/>
      </c>
      <c r="H106" s="229" t="str">
        <f>IF(INDEX(小女申込!$B$9:$S$108,$B106,6)="","",INDEX(小女申込!$B$9:$S$108,$B106,6))</f>
        <v/>
      </c>
      <c r="I106" s="229" t="str">
        <f>IF(INDEX(小男申込!$B$9:$O$108,$B106,1)="","",INDEX(小男申込!$B$9:$O$108,$B106,1))</f>
        <v/>
      </c>
      <c r="J106" s="229" t="str">
        <f>IF(INDEX(小男申込!$B$9:$O$108,$B106,1)="","",INDEX(小男申込!$B$9:$O$108,$B106,1))</f>
        <v/>
      </c>
      <c r="K106" s="229" t="str">
        <f>IF(INDEX(小男申込!$B$9:$O$108,$B106,1)="","",INDEX(小男申込!$B$9:$O$108,$B106,1))</f>
        <v/>
      </c>
      <c r="L106" s="230" t="str">
        <f>IF(INDEX(小男申込!$B$9:$O$108,$B106,1)="","",INDEX(小男申込!$B$9:$O$108,$B106,1))</f>
        <v/>
      </c>
      <c r="M106" s="95" t="str">
        <f>IF(INDEX(小女申込!$B$9:$S$108,$B106,13)="","",INDEX(小女申込!$B$9:$S$108,$B106,13)&amp;"  "&amp;INDEX(小女申込!$B$9:$S$108,$B106,13))</f>
        <v/>
      </c>
      <c r="N106" s="71"/>
    </row>
    <row r="107" spans="2:14" ht="15" customHeight="1">
      <c r="B107" s="83">
        <f t="shared" si="1"/>
        <v>77</v>
      </c>
      <c r="C107" s="90" t="str">
        <f>IF(INDEX(小女申込!$B$9:$S$108,$B107,1)="","",INDEX(小女申込!$B$9:$S$108,$B107,1))</f>
        <v/>
      </c>
      <c r="D107" s="91" t="str">
        <f>IF(INDEX(小女申込!$B$9:$S$108,$B107,2)="","",INDEX(小女申込!$B$9:$S$108,$B107,2))</f>
        <v/>
      </c>
      <c r="E107" s="92" t="str">
        <f>IF(INDEX(小女申込!$B$9:$S$108,$B107,3)="","",INDEX(小女申込!$B$9:$S$108,$B107,3))</f>
        <v/>
      </c>
      <c r="F107" s="93" t="str">
        <f>IF(INDEX(小女申込!$B$9:$S$108,$B107,4)="","",INDEX(小女申込!$B$9:$S$108,$B107,4))</f>
        <v/>
      </c>
      <c r="G107" s="94" t="str">
        <f>IF(INDEX(小女申込!$B$9:$S$108,$B107,14)="","",INDEX(小女申込!$B$9:$S$108,$B107,14))</f>
        <v/>
      </c>
      <c r="H107" s="229" t="str">
        <f>IF(INDEX(小女申込!$B$9:$S$108,$B107,6)="","",INDEX(小女申込!$B$9:$S$108,$B107,6))</f>
        <v/>
      </c>
      <c r="I107" s="229" t="str">
        <f>IF(INDEX(小男申込!$B$9:$O$108,$B107,1)="","",INDEX(小男申込!$B$9:$O$108,$B107,1))</f>
        <v/>
      </c>
      <c r="J107" s="229" t="str">
        <f>IF(INDEX(小男申込!$B$9:$O$108,$B107,1)="","",INDEX(小男申込!$B$9:$O$108,$B107,1))</f>
        <v/>
      </c>
      <c r="K107" s="229" t="str">
        <f>IF(INDEX(小男申込!$B$9:$O$108,$B107,1)="","",INDEX(小男申込!$B$9:$O$108,$B107,1))</f>
        <v/>
      </c>
      <c r="L107" s="230" t="str">
        <f>IF(INDEX(小男申込!$B$9:$O$108,$B107,1)="","",INDEX(小男申込!$B$9:$O$108,$B107,1))</f>
        <v/>
      </c>
      <c r="M107" s="95" t="str">
        <f>IF(INDEX(小女申込!$B$9:$S$108,$B107,13)="","",INDEX(小女申込!$B$9:$S$108,$B107,13)&amp;"  "&amp;INDEX(小女申込!$B$9:$S$108,$B107,13))</f>
        <v/>
      </c>
      <c r="N107" s="71"/>
    </row>
    <row r="108" spans="2:14" ht="15" customHeight="1">
      <c r="B108" s="83">
        <f t="shared" si="1"/>
        <v>78</v>
      </c>
      <c r="C108" s="90" t="str">
        <f>IF(INDEX(小女申込!$B$9:$S$108,$B108,1)="","",INDEX(小女申込!$B$9:$S$108,$B108,1))</f>
        <v/>
      </c>
      <c r="D108" s="91" t="str">
        <f>IF(INDEX(小女申込!$B$9:$S$108,$B108,2)="","",INDEX(小女申込!$B$9:$S$108,$B108,2))</f>
        <v/>
      </c>
      <c r="E108" s="92" t="str">
        <f>IF(INDEX(小女申込!$B$9:$S$108,$B108,3)="","",INDEX(小女申込!$B$9:$S$108,$B108,3))</f>
        <v/>
      </c>
      <c r="F108" s="93" t="str">
        <f>IF(INDEX(小女申込!$B$9:$S$108,$B108,4)="","",INDEX(小女申込!$B$9:$S$108,$B108,4))</f>
        <v/>
      </c>
      <c r="G108" s="94" t="str">
        <f>IF(INDEX(小女申込!$B$9:$S$108,$B108,14)="","",INDEX(小女申込!$B$9:$S$108,$B108,14))</f>
        <v/>
      </c>
      <c r="H108" s="229" t="str">
        <f>IF(INDEX(小女申込!$B$9:$S$108,$B108,6)="","",INDEX(小女申込!$B$9:$S$108,$B108,6))</f>
        <v/>
      </c>
      <c r="I108" s="229" t="str">
        <f>IF(INDEX(小男申込!$B$9:$O$108,$B108,1)="","",INDEX(小男申込!$B$9:$O$108,$B108,1))</f>
        <v/>
      </c>
      <c r="J108" s="229" t="str">
        <f>IF(INDEX(小男申込!$B$9:$O$108,$B108,1)="","",INDEX(小男申込!$B$9:$O$108,$B108,1))</f>
        <v/>
      </c>
      <c r="K108" s="229" t="str">
        <f>IF(INDEX(小男申込!$B$9:$O$108,$B108,1)="","",INDEX(小男申込!$B$9:$O$108,$B108,1))</f>
        <v/>
      </c>
      <c r="L108" s="230" t="str">
        <f>IF(INDEX(小男申込!$B$9:$O$108,$B108,1)="","",INDEX(小男申込!$B$9:$O$108,$B108,1))</f>
        <v/>
      </c>
      <c r="M108" s="95" t="str">
        <f>IF(INDEX(小女申込!$B$9:$S$108,$B108,13)="","",INDEX(小女申込!$B$9:$S$108,$B108,13)&amp;"  "&amp;INDEX(小女申込!$B$9:$S$108,$B108,13))</f>
        <v/>
      </c>
      <c r="N108" s="71"/>
    </row>
    <row r="109" spans="2:14" ht="15" customHeight="1">
      <c r="B109" s="83">
        <f t="shared" si="1"/>
        <v>79</v>
      </c>
      <c r="C109" s="90" t="str">
        <f>IF(INDEX(小女申込!$B$9:$S$108,$B109,1)="","",INDEX(小女申込!$B$9:$S$108,$B109,1))</f>
        <v/>
      </c>
      <c r="D109" s="91" t="str">
        <f>IF(INDEX(小女申込!$B$9:$S$108,$B109,2)="","",INDEX(小女申込!$B$9:$S$108,$B109,2))</f>
        <v/>
      </c>
      <c r="E109" s="92" t="str">
        <f>IF(INDEX(小女申込!$B$9:$S$108,$B109,3)="","",INDEX(小女申込!$B$9:$S$108,$B109,3))</f>
        <v/>
      </c>
      <c r="F109" s="93" t="str">
        <f>IF(INDEX(小女申込!$B$9:$S$108,$B109,4)="","",INDEX(小女申込!$B$9:$S$108,$B109,4))</f>
        <v/>
      </c>
      <c r="G109" s="94" t="str">
        <f>IF(INDEX(小女申込!$B$9:$S$108,$B109,14)="","",INDEX(小女申込!$B$9:$S$108,$B109,14))</f>
        <v/>
      </c>
      <c r="H109" s="229" t="str">
        <f>IF(INDEX(小女申込!$B$9:$S$108,$B109,6)="","",INDEX(小女申込!$B$9:$S$108,$B109,6))</f>
        <v/>
      </c>
      <c r="I109" s="229" t="str">
        <f>IF(INDEX(小男申込!$B$9:$O$108,$B109,1)="","",INDEX(小男申込!$B$9:$O$108,$B109,1))</f>
        <v/>
      </c>
      <c r="J109" s="229" t="str">
        <f>IF(INDEX(小男申込!$B$9:$O$108,$B109,1)="","",INDEX(小男申込!$B$9:$O$108,$B109,1))</f>
        <v/>
      </c>
      <c r="K109" s="229" t="str">
        <f>IF(INDEX(小男申込!$B$9:$O$108,$B109,1)="","",INDEX(小男申込!$B$9:$O$108,$B109,1))</f>
        <v/>
      </c>
      <c r="L109" s="230" t="str">
        <f>IF(INDEX(小男申込!$B$9:$O$108,$B109,1)="","",INDEX(小男申込!$B$9:$O$108,$B109,1))</f>
        <v/>
      </c>
      <c r="M109" s="95" t="str">
        <f>IF(INDEX(小女申込!$B$9:$S$108,$B109,13)="","",INDEX(小女申込!$B$9:$S$108,$B109,13)&amp;"  "&amp;INDEX(小女申込!$B$9:$S$108,$B109,13))</f>
        <v/>
      </c>
      <c r="N109" s="71"/>
    </row>
    <row r="110" spans="2:14" ht="15" customHeight="1" thickBot="1">
      <c r="B110" s="83">
        <f t="shared" si="1"/>
        <v>80</v>
      </c>
      <c r="C110" s="104" t="str">
        <f>IF(INDEX(小女申込!$B$9:$S$108,$B110,1)="","",INDEX(小女申込!$B$9:$S$108,$B110,1))</f>
        <v/>
      </c>
      <c r="D110" s="105" t="str">
        <f>IF(INDEX(小女申込!$B$9:$S$108,$B110,2)="","",INDEX(小女申込!$B$9:$S$108,$B110,2))</f>
        <v/>
      </c>
      <c r="E110" s="106" t="str">
        <f>IF(INDEX(小女申込!$B$9:$S$108,$B110,3)="","",INDEX(小女申込!$B$9:$S$108,$B110,3))</f>
        <v/>
      </c>
      <c r="F110" s="107" t="str">
        <f>IF(INDEX(小女申込!$B$9:$S$108,$B110,4)="","",INDEX(小女申込!$B$9:$S$108,$B110,4))</f>
        <v/>
      </c>
      <c r="G110" s="108" t="str">
        <f>IF(INDEX(小女申込!$B$9:$S$108,$B110,14)="","",INDEX(小女申込!$B$9:$S$108,$B110,14))</f>
        <v/>
      </c>
      <c r="H110" s="233" t="str">
        <f>IF(INDEX(小女申込!$B$9:$S$108,$B110,6)="","",INDEX(小女申込!$B$9:$S$108,$B110,6))</f>
        <v/>
      </c>
      <c r="I110" s="233" t="str">
        <f>IF(INDEX(小男申込!$B$9:$O$108,$B110,1)="","",INDEX(小男申込!$B$9:$O$108,$B110,1))</f>
        <v/>
      </c>
      <c r="J110" s="233" t="str">
        <f>IF(INDEX(小男申込!$B$9:$O$108,$B110,1)="","",INDEX(小男申込!$B$9:$O$108,$B110,1))</f>
        <v/>
      </c>
      <c r="K110" s="233" t="str">
        <f>IF(INDEX(小男申込!$B$9:$O$108,$B110,1)="","",INDEX(小男申込!$B$9:$O$108,$B110,1))</f>
        <v/>
      </c>
      <c r="L110" s="234" t="str">
        <f>IF(INDEX(小男申込!$B$9:$O$108,$B110,1)="","",INDEX(小男申込!$B$9:$O$108,$B110,1))</f>
        <v/>
      </c>
      <c r="M110" s="109" t="str">
        <f>IF(INDEX(小女申込!$B$9:$S$108,$B110,13)="","",INDEX(小女申込!$B$9:$S$108,$B110,13)&amp;"  "&amp;INDEX(小女申込!$B$9:$S$108,$B110,13))</f>
        <v/>
      </c>
      <c r="N110" s="71"/>
    </row>
    <row r="111" spans="2:14">
      <c r="B111" s="66"/>
      <c r="G111">
        <f>SUM(G71:G110)</f>
        <v>0</v>
      </c>
      <c r="N111" s="72"/>
    </row>
    <row r="112" spans="2:14">
      <c r="B112" s="66"/>
      <c r="N112" s="72"/>
    </row>
    <row r="113" spans="2:14" ht="17.25">
      <c r="B113" s="110"/>
      <c r="C113" s="111"/>
      <c r="D113" s="111"/>
      <c r="E113" s="111" t="s">
        <v>43</v>
      </c>
      <c r="F113" s="111"/>
      <c r="G113" s="111"/>
      <c r="H113" s="231">
        <f>(G56+G111)*小男子一覧印刷用!P58</f>
        <v>0</v>
      </c>
      <c r="I113" s="232"/>
      <c r="J113" s="111"/>
      <c r="K113" s="111"/>
      <c r="L113" s="111"/>
      <c r="M113" s="111"/>
      <c r="N113" s="112"/>
    </row>
  </sheetData>
  <protectedRanges>
    <protectedRange sqref="N11 K66:N66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14">
    <mergeCell ref="P17:R17"/>
    <mergeCell ref="R19:R24"/>
    <mergeCell ref="P28:R28"/>
    <mergeCell ref="R41:R46"/>
    <mergeCell ref="R30:R35"/>
    <mergeCell ref="P39:R39"/>
    <mergeCell ref="H113:I113"/>
    <mergeCell ref="H107:L107"/>
    <mergeCell ref="H108:L108"/>
    <mergeCell ref="H109:L109"/>
    <mergeCell ref="H110:L110"/>
    <mergeCell ref="H103:L103"/>
    <mergeCell ref="H104:L104"/>
    <mergeCell ref="H106:L106"/>
    <mergeCell ref="H82:L82"/>
    <mergeCell ref="H79:L79"/>
    <mergeCell ref="H80:L80"/>
    <mergeCell ref="H81:L81"/>
    <mergeCell ref="K58:L58"/>
    <mergeCell ref="J64:L64"/>
    <mergeCell ref="D66:H66"/>
    <mergeCell ref="H105:L105"/>
    <mergeCell ref="H95:L95"/>
    <mergeCell ref="H96:L96"/>
    <mergeCell ref="H99:L99"/>
    <mergeCell ref="H100:L100"/>
    <mergeCell ref="H101:L101"/>
    <mergeCell ref="H102:L102"/>
    <mergeCell ref="H93:L93"/>
    <mergeCell ref="H94:L94"/>
    <mergeCell ref="H83:L83"/>
    <mergeCell ref="H85:L85"/>
    <mergeCell ref="H86:L86"/>
    <mergeCell ref="H87:L87"/>
    <mergeCell ref="H88:L88"/>
    <mergeCell ref="H89:L89"/>
    <mergeCell ref="H91:L91"/>
    <mergeCell ref="H92:L92"/>
    <mergeCell ref="H90:L90"/>
    <mergeCell ref="H97:L97"/>
    <mergeCell ref="H98:L98"/>
    <mergeCell ref="H71:L71"/>
    <mergeCell ref="H72:L72"/>
    <mergeCell ref="H73:L73"/>
    <mergeCell ref="H74:L74"/>
    <mergeCell ref="H75:L75"/>
    <mergeCell ref="H76:L76"/>
    <mergeCell ref="H77:L77"/>
    <mergeCell ref="H78:L78"/>
    <mergeCell ref="H84:L84"/>
    <mergeCell ref="H58:I58"/>
    <mergeCell ref="D11:H11"/>
    <mergeCell ref="C12:H12"/>
    <mergeCell ref="J9:L9"/>
    <mergeCell ref="J11:M11"/>
    <mergeCell ref="J12:M12"/>
    <mergeCell ref="C13:C15"/>
    <mergeCell ref="D13:D15"/>
    <mergeCell ref="C68:C70"/>
    <mergeCell ref="D68:D70"/>
    <mergeCell ref="E68:E70"/>
    <mergeCell ref="F68:F70"/>
    <mergeCell ref="H69:L70"/>
    <mergeCell ref="G68:M68"/>
    <mergeCell ref="M69:M70"/>
    <mergeCell ref="G69:G70"/>
    <mergeCell ref="J66:M66"/>
    <mergeCell ref="C67:H67"/>
    <mergeCell ref="J67:M67"/>
    <mergeCell ref="H22:M22"/>
    <mergeCell ref="H23:M23"/>
    <mergeCell ref="H24:M24"/>
    <mergeCell ref="H25:M25"/>
    <mergeCell ref="H26:M26"/>
    <mergeCell ref="H27:M27"/>
    <mergeCell ref="H28:M28"/>
    <mergeCell ref="H29:M29"/>
    <mergeCell ref="F13:F15"/>
    <mergeCell ref="G14:G15"/>
    <mergeCell ref="G13:M13"/>
    <mergeCell ref="E13:E15"/>
    <mergeCell ref="H16:M16"/>
    <mergeCell ref="H17:M17"/>
    <mergeCell ref="H14:M15"/>
    <mergeCell ref="H18:M18"/>
    <mergeCell ref="H19:M19"/>
    <mergeCell ref="H20:M20"/>
    <mergeCell ref="H21:M21"/>
    <mergeCell ref="H30:M30"/>
    <mergeCell ref="H31:M31"/>
    <mergeCell ref="H32:M32"/>
    <mergeCell ref="H33:M33"/>
    <mergeCell ref="H34:M34"/>
    <mergeCell ref="H35:M35"/>
    <mergeCell ref="H36:M36"/>
    <mergeCell ref="H37:M37"/>
    <mergeCell ref="H38:M38"/>
    <mergeCell ref="H48:M48"/>
    <mergeCell ref="H49:M49"/>
    <mergeCell ref="H50:M50"/>
    <mergeCell ref="H51:M51"/>
    <mergeCell ref="H52:M52"/>
    <mergeCell ref="H53:M53"/>
    <mergeCell ref="H54:M54"/>
    <mergeCell ref="H55:M55"/>
    <mergeCell ref="H39:M39"/>
    <mergeCell ref="H40:M40"/>
    <mergeCell ref="H41:M41"/>
    <mergeCell ref="H42:M42"/>
    <mergeCell ref="H43:M43"/>
    <mergeCell ref="H44:M44"/>
    <mergeCell ref="H45:M45"/>
    <mergeCell ref="H46:M46"/>
    <mergeCell ref="H47:M47"/>
  </mergeCells>
  <phoneticPr fontId="2"/>
  <printOptions horizontalCentered="1" verticalCentered="1"/>
  <pageMargins left="0.36" right="0.28000000000000003" top="0.49" bottom="0.21" header="0.51200000000000001" footer="0.21"/>
  <pageSetup paperSize="9" scale="95" orientation="portrait" blackAndWhite="1" horizontalDpi="300" r:id="rId1"/>
  <headerFooter alignWithMargins="0"/>
  <rowBreaks count="1" manualBreakCount="1">
    <brk id="58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必ず入力してください!!</vt:lpstr>
      <vt:lpstr>小男申込</vt:lpstr>
      <vt:lpstr>小女申込</vt:lpstr>
      <vt:lpstr>小男子一覧印刷用</vt:lpstr>
      <vt:lpstr>小女子一覧印刷用</vt:lpstr>
      <vt:lpstr>小女子一覧印刷用!Print_Area</vt:lpstr>
      <vt:lpstr>小女申込!Print_Area</vt:lpstr>
      <vt:lpstr>小男子一覧印刷用!Print_Area</vt:lpstr>
      <vt:lpstr>小男申込!Print_Area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博之</dc:creator>
  <cp:lastModifiedBy>user</cp:lastModifiedBy>
  <cp:revision>0</cp:revision>
  <cp:lastPrinted>1601-01-01T00:00:00Z</cp:lastPrinted>
  <dcterms:created xsi:type="dcterms:W3CDTF">1601-01-01T00:00:00Z</dcterms:created>
  <dcterms:modified xsi:type="dcterms:W3CDTF">2025-04-24T08:08:49Z</dcterms:modified>
</cp:coreProperties>
</file>